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V muutmine/"/>
    </mc:Choice>
  </mc:AlternateContent>
  <xr:revisionPtr revIDLastSave="95" documentId="8_{B74FC264-9DE9-4CD0-A38D-3FB59A1D3A8C}" xr6:coauthVersionLast="47" xr6:coauthVersionMax="47" xr10:uidLastSave="{80CA6262-07EA-454F-8580-D6E2575D9C0E}"/>
  <bookViews>
    <workbookView xWindow="-120" yWindow="-120" windowWidth="29040" windowHeight="15720" xr2:uid="{00000000-000D-0000-FFFF-FFFF00000000}"/>
  </bookViews>
  <sheets>
    <sheet name="Lisa 6. Vang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0" i="1" s="1"/>
  <c r="L12" i="1"/>
  <c r="L11" i="1"/>
  <c r="L41" i="1"/>
  <c r="L40" i="1"/>
  <c r="L38" i="1" s="1"/>
  <c r="L37" i="1" s="1"/>
  <c r="L39" i="1"/>
  <c r="L112" i="1"/>
  <c r="L101" i="1" s="1"/>
  <c r="L102" i="1"/>
  <c r="L100" i="1"/>
  <c r="L99" i="1"/>
  <c r="L98" i="1"/>
  <c r="L9" i="1" l="1"/>
  <c r="L8" i="1" s="1"/>
  <c r="L97" i="1"/>
  <c r="L87" i="1" l="1"/>
  <c r="L83" i="1"/>
  <c r="L69" i="1" s="1"/>
  <c r="L80" i="1"/>
  <c r="L70" i="1" s="1"/>
  <c r="L76" i="1"/>
  <c r="L68" i="1" s="1"/>
  <c r="L67" i="1" l="1"/>
  <c r="L66" i="1" l="1"/>
  <c r="I74" i="1"/>
  <c r="J87" i="1"/>
  <c r="J83" i="1"/>
  <c r="J69" i="1" s="1"/>
  <c r="J80" i="1"/>
  <c r="J70" i="1" s="1"/>
  <c r="J76" i="1"/>
  <c r="J68" i="1"/>
  <c r="J67" i="1" l="1"/>
  <c r="J66" i="1"/>
  <c r="I112" i="1" l="1"/>
  <c r="I109" i="1"/>
  <c r="I100" i="1" s="1"/>
  <c r="I106" i="1"/>
  <c r="I102" i="1"/>
  <c r="I87" i="1"/>
  <c r="I83" i="1"/>
  <c r="I69" i="1" s="1"/>
  <c r="I80" i="1"/>
  <c r="I76" i="1"/>
  <c r="I59" i="1"/>
  <c r="I55" i="1"/>
  <c r="I40" i="1" s="1"/>
  <c r="I51" i="1"/>
  <c r="I41" i="1" s="1"/>
  <c r="I47" i="1"/>
  <c r="I39" i="1" s="1"/>
  <c r="I29" i="1"/>
  <c r="I25" i="1"/>
  <c r="I11" i="1" s="1"/>
  <c r="I22" i="1"/>
  <c r="I12" i="1" s="1"/>
  <c r="I18" i="1"/>
  <c r="I38" i="1" l="1"/>
  <c r="I70" i="1"/>
  <c r="I101" i="1"/>
  <c r="I68" i="1"/>
  <c r="I10" i="1"/>
  <c r="I9" i="1"/>
  <c r="I8" i="1" s="1"/>
  <c r="I99" i="1"/>
  <c r="I37" i="1"/>
  <c r="H79" i="1"/>
  <c r="K79" i="1" s="1"/>
  <c r="M79" i="1" s="1"/>
  <c r="H81" i="1"/>
  <c r="K81" i="1" s="1"/>
  <c r="M81" i="1" s="1"/>
  <c r="H82" i="1"/>
  <c r="K82" i="1" s="1"/>
  <c r="M82" i="1" s="1"/>
  <c r="G80" i="1"/>
  <c r="G70" i="1" s="1"/>
  <c r="F80" i="1"/>
  <c r="F70" i="1" s="1"/>
  <c r="H50" i="1"/>
  <c r="K50" i="1" s="1"/>
  <c r="M50" i="1" s="1"/>
  <c r="H52" i="1"/>
  <c r="K52" i="1" s="1"/>
  <c r="M52" i="1" s="1"/>
  <c r="H53" i="1"/>
  <c r="K53" i="1" s="1"/>
  <c r="M53" i="1" s="1"/>
  <c r="H54" i="1"/>
  <c r="K54" i="1" s="1"/>
  <c r="M54" i="1" s="1"/>
  <c r="G51" i="1"/>
  <c r="G41" i="1" s="1"/>
  <c r="F51" i="1"/>
  <c r="F41" i="1" s="1"/>
  <c r="H21" i="1"/>
  <c r="K21" i="1" s="1"/>
  <c r="M21" i="1" s="1"/>
  <c r="H23" i="1"/>
  <c r="K23" i="1" s="1"/>
  <c r="M23" i="1" s="1"/>
  <c r="H24" i="1"/>
  <c r="K24" i="1" s="1"/>
  <c r="M24" i="1" s="1"/>
  <c r="G22" i="1"/>
  <c r="G12" i="1" s="1"/>
  <c r="F22" i="1"/>
  <c r="F12" i="1" s="1"/>
  <c r="H7" i="1"/>
  <c r="K7" i="1" s="1"/>
  <c r="M7" i="1" s="1"/>
  <c r="H13" i="1"/>
  <c r="K13" i="1" s="1"/>
  <c r="M13" i="1" s="1"/>
  <c r="H14" i="1"/>
  <c r="K14" i="1" s="1"/>
  <c r="M14" i="1" s="1"/>
  <c r="H15" i="1"/>
  <c r="K15" i="1" s="1"/>
  <c r="M15" i="1" s="1"/>
  <c r="H16" i="1"/>
  <c r="K16" i="1" s="1"/>
  <c r="M16" i="1" s="1"/>
  <c r="H17" i="1"/>
  <c r="K17" i="1" s="1"/>
  <c r="M17" i="1" s="1"/>
  <c r="H19" i="1"/>
  <c r="K19" i="1" s="1"/>
  <c r="M19" i="1" s="1"/>
  <c r="H20" i="1"/>
  <c r="K20" i="1" s="1"/>
  <c r="M20" i="1" s="1"/>
  <c r="H26" i="1"/>
  <c r="K26" i="1" s="1"/>
  <c r="M26" i="1" s="1"/>
  <c r="H27" i="1"/>
  <c r="K27" i="1" s="1"/>
  <c r="M27" i="1" s="1"/>
  <c r="H28" i="1"/>
  <c r="K28" i="1" s="1"/>
  <c r="M28" i="1" s="1"/>
  <c r="H30" i="1"/>
  <c r="K30" i="1" s="1"/>
  <c r="M30" i="1" s="1"/>
  <c r="H31" i="1"/>
  <c r="K31" i="1" s="1"/>
  <c r="M31" i="1" s="1"/>
  <c r="H32" i="1"/>
  <c r="K32" i="1" s="1"/>
  <c r="M32" i="1" s="1"/>
  <c r="H33" i="1"/>
  <c r="K33" i="1" s="1"/>
  <c r="M33" i="1" s="1"/>
  <c r="H34" i="1"/>
  <c r="K34" i="1" s="1"/>
  <c r="M34" i="1" s="1"/>
  <c r="H35" i="1"/>
  <c r="K35" i="1" s="1"/>
  <c r="M35" i="1" s="1"/>
  <c r="H36" i="1"/>
  <c r="K36" i="1" s="1"/>
  <c r="M36" i="1" s="1"/>
  <c r="H42" i="1"/>
  <c r="K42" i="1" s="1"/>
  <c r="M42" i="1" s="1"/>
  <c r="H43" i="1"/>
  <c r="K43" i="1" s="1"/>
  <c r="M43" i="1" s="1"/>
  <c r="H44" i="1"/>
  <c r="K44" i="1" s="1"/>
  <c r="M44" i="1" s="1"/>
  <c r="H45" i="1"/>
  <c r="K45" i="1" s="1"/>
  <c r="M45" i="1" s="1"/>
  <c r="H46" i="1"/>
  <c r="K46" i="1" s="1"/>
  <c r="M46" i="1" s="1"/>
  <c r="H48" i="1"/>
  <c r="K48" i="1" s="1"/>
  <c r="M48" i="1" s="1"/>
  <c r="H49" i="1"/>
  <c r="K49" i="1" s="1"/>
  <c r="M49" i="1" s="1"/>
  <c r="H56" i="1"/>
  <c r="K56" i="1" s="1"/>
  <c r="M56" i="1" s="1"/>
  <c r="H57" i="1"/>
  <c r="K57" i="1" s="1"/>
  <c r="M57" i="1" s="1"/>
  <c r="H58" i="1"/>
  <c r="K58" i="1" s="1"/>
  <c r="M58" i="1" s="1"/>
  <c r="H60" i="1"/>
  <c r="K60" i="1" s="1"/>
  <c r="M60" i="1" s="1"/>
  <c r="H61" i="1"/>
  <c r="K61" i="1" s="1"/>
  <c r="M61" i="1" s="1"/>
  <c r="H62" i="1"/>
  <c r="K62" i="1" s="1"/>
  <c r="M62" i="1" s="1"/>
  <c r="H63" i="1"/>
  <c r="K63" i="1" s="1"/>
  <c r="M63" i="1" s="1"/>
  <c r="H64" i="1"/>
  <c r="K64" i="1" s="1"/>
  <c r="M64" i="1" s="1"/>
  <c r="H65" i="1"/>
  <c r="K65" i="1" s="1"/>
  <c r="M65" i="1" s="1"/>
  <c r="H71" i="1"/>
  <c r="K71" i="1" s="1"/>
  <c r="M71" i="1" s="1"/>
  <c r="H72" i="1"/>
  <c r="K72" i="1" s="1"/>
  <c r="M72" i="1" s="1"/>
  <c r="H73" i="1"/>
  <c r="K73" i="1" s="1"/>
  <c r="M73" i="1" s="1"/>
  <c r="H74" i="1"/>
  <c r="K74" i="1" s="1"/>
  <c r="M74" i="1" s="1"/>
  <c r="H75" i="1"/>
  <c r="K75" i="1" s="1"/>
  <c r="M75" i="1" s="1"/>
  <c r="H77" i="1"/>
  <c r="K77" i="1" s="1"/>
  <c r="M77" i="1" s="1"/>
  <c r="H78" i="1"/>
  <c r="K78" i="1" s="1"/>
  <c r="M78" i="1" s="1"/>
  <c r="H84" i="1"/>
  <c r="K84" i="1" s="1"/>
  <c r="M84" i="1" s="1"/>
  <c r="H85" i="1"/>
  <c r="K85" i="1" s="1"/>
  <c r="M85" i="1" s="1"/>
  <c r="H86" i="1"/>
  <c r="K86" i="1" s="1"/>
  <c r="M86" i="1" s="1"/>
  <c r="H88" i="1"/>
  <c r="K88" i="1" s="1"/>
  <c r="M88" i="1" s="1"/>
  <c r="H89" i="1"/>
  <c r="K89" i="1" s="1"/>
  <c r="M89" i="1" s="1"/>
  <c r="H90" i="1"/>
  <c r="K90" i="1" s="1"/>
  <c r="M90" i="1" s="1"/>
  <c r="H91" i="1"/>
  <c r="K91" i="1" s="1"/>
  <c r="M91" i="1" s="1"/>
  <c r="H92" i="1"/>
  <c r="K92" i="1" s="1"/>
  <c r="M92" i="1" s="1"/>
  <c r="H93" i="1"/>
  <c r="K93" i="1" s="1"/>
  <c r="M93" i="1" s="1"/>
  <c r="H94" i="1"/>
  <c r="K94" i="1" s="1"/>
  <c r="M94" i="1" s="1"/>
  <c r="H95" i="1"/>
  <c r="K95" i="1" s="1"/>
  <c r="M95" i="1" s="1"/>
  <c r="H96" i="1"/>
  <c r="K96" i="1" s="1"/>
  <c r="M96" i="1" s="1"/>
  <c r="H103" i="1"/>
  <c r="K103" i="1" s="1"/>
  <c r="M103" i="1" s="1"/>
  <c r="H104" i="1"/>
  <c r="K104" i="1" s="1"/>
  <c r="M104" i="1" s="1"/>
  <c r="H105" i="1"/>
  <c r="K105" i="1" s="1"/>
  <c r="M105" i="1" s="1"/>
  <c r="H107" i="1"/>
  <c r="K107" i="1" s="1"/>
  <c r="M107" i="1" s="1"/>
  <c r="H108" i="1"/>
  <c r="K108" i="1" s="1"/>
  <c r="M108" i="1" s="1"/>
  <c r="H110" i="1"/>
  <c r="K110" i="1" s="1"/>
  <c r="M110" i="1" s="1"/>
  <c r="H111" i="1"/>
  <c r="K111" i="1" s="1"/>
  <c r="M111" i="1" s="1"/>
  <c r="H113" i="1"/>
  <c r="K113" i="1" s="1"/>
  <c r="M113" i="1" s="1"/>
  <c r="H114" i="1"/>
  <c r="K114" i="1" s="1"/>
  <c r="M114" i="1" s="1"/>
  <c r="H6" i="1"/>
  <c r="K6" i="1" s="1"/>
  <c r="M6" i="1" s="1"/>
  <c r="G112" i="1"/>
  <c r="G101" i="1" s="1"/>
  <c r="G109" i="1"/>
  <c r="G100" i="1" s="1"/>
  <c r="G106" i="1"/>
  <c r="G99" i="1" s="1"/>
  <c r="G102" i="1"/>
  <c r="G87" i="1"/>
  <c r="G83" i="1"/>
  <c r="G69" i="1" s="1"/>
  <c r="G76" i="1"/>
  <c r="G68" i="1" s="1"/>
  <c r="G59" i="1"/>
  <c r="G55" i="1"/>
  <c r="G40" i="1" s="1"/>
  <c r="G47" i="1"/>
  <c r="G39" i="1" s="1"/>
  <c r="G29" i="1"/>
  <c r="G25" i="1"/>
  <c r="G11" i="1" s="1"/>
  <c r="G18" i="1"/>
  <c r="G10" i="1" s="1"/>
  <c r="F112" i="1"/>
  <c r="F101" i="1" s="1"/>
  <c r="F109" i="1"/>
  <c r="F100" i="1" s="1"/>
  <c r="F106" i="1"/>
  <c r="F99" i="1" s="1"/>
  <c r="F102" i="1"/>
  <c r="F87" i="1"/>
  <c r="F83" i="1"/>
  <c r="F69" i="1" s="1"/>
  <c r="F76" i="1"/>
  <c r="F68" i="1" s="1"/>
  <c r="F59" i="1"/>
  <c r="F55" i="1"/>
  <c r="F40" i="1" s="1"/>
  <c r="F47" i="1"/>
  <c r="F39" i="1" s="1"/>
  <c r="F29" i="1"/>
  <c r="F25" i="1"/>
  <c r="F11" i="1" s="1"/>
  <c r="F18" i="1"/>
  <c r="F10" i="1" s="1"/>
  <c r="F98" i="1" l="1"/>
  <c r="F97" i="1"/>
  <c r="I67" i="1"/>
  <c r="I98" i="1"/>
  <c r="H41" i="1"/>
  <c r="K41" i="1" s="1"/>
  <c r="M41" i="1" s="1"/>
  <c r="F67" i="1"/>
  <c r="F66" i="1" s="1"/>
  <c r="I66" i="1"/>
  <c r="H70" i="1"/>
  <c r="K70" i="1" s="1"/>
  <c r="M70" i="1" s="1"/>
  <c r="H80" i="1"/>
  <c r="K80" i="1" s="1"/>
  <c r="M80" i="1" s="1"/>
  <c r="H51" i="1"/>
  <c r="K51" i="1" s="1"/>
  <c r="M51" i="1" s="1"/>
  <c r="F38" i="1"/>
  <c r="F37" i="1" s="1"/>
  <c r="H12" i="1"/>
  <c r="K12" i="1" s="1"/>
  <c r="M12" i="1" s="1"/>
  <c r="G98" i="1"/>
  <c r="G97" i="1" s="1"/>
  <c r="H22" i="1"/>
  <c r="K22" i="1" s="1"/>
  <c r="M22" i="1" s="1"/>
  <c r="G38" i="1"/>
  <c r="G37" i="1" s="1"/>
  <c r="G67" i="1"/>
  <c r="G66" i="1" s="1"/>
  <c r="G9" i="1"/>
  <c r="G8" i="1" s="1"/>
  <c r="F9" i="1"/>
  <c r="F8" i="1" s="1"/>
  <c r="E109" i="1"/>
  <c r="H109" i="1" s="1"/>
  <c r="K109" i="1" s="1"/>
  <c r="M109" i="1" s="1"/>
  <c r="E59" i="1"/>
  <c r="H59" i="1" s="1"/>
  <c r="K59" i="1" s="1"/>
  <c r="M59" i="1" s="1"/>
  <c r="I97" i="1" l="1"/>
  <c r="E76" i="1"/>
  <c r="H76" i="1" s="1"/>
  <c r="K76" i="1" s="1"/>
  <c r="M76" i="1" s="1"/>
  <c r="E87" i="1" l="1"/>
  <c r="H87" i="1" s="1"/>
  <c r="K87" i="1" s="1"/>
  <c r="M87" i="1" s="1"/>
  <c r="E83" i="1"/>
  <c r="H83" i="1" s="1"/>
  <c r="K83" i="1" s="1"/>
  <c r="M83" i="1" s="1"/>
  <c r="E55" i="1"/>
  <c r="H55" i="1" s="1"/>
  <c r="K55" i="1" s="1"/>
  <c r="M55" i="1" s="1"/>
  <c r="E47" i="1"/>
  <c r="E29" i="1"/>
  <c r="H29" i="1" s="1"/>
  <c r="K29" i="1" s="1"/>
  <c r="M29" i="1" s="1"/>
  <c r="E25" i="1"/>
  <c r="E18" i="1"/>
  <c r="H18" i="1" s="1"/>
  <c r="K18" i="1" s="1"/>
  <c r="M18" i="1" s="1"/>
  <c r="E102" i="1"/>
  <c r="H102" i="1" s="1"/>
  <c r="K102" i="1" s="1"/>
  <c r="M102" i="1" s="1"/>
  <c r="E112" i="1"/>
  <c r="H112" i="1" s="1"/>
  <c r="K112" i="1" s="1"/>
  <c r="M112" i="1" s="1"/>
  <c r="E106" i="1"/>
  <c r="H106" i="1" s="1"/>
  <c r="K106" i="1" s="1"/>
  <c r="M106" i="1" s="1"/>
  <c r="E11" i="1" l="1"/>
  <c r="H11" i="1" s="1"/>
  <c r="K11" i="1" s="1"/>
  <c r="M11" i="1" s="1"/>
  <c r="H25" i="1"/>
  <c r="K25" i="1" s="1"/>
  <c r="M25" i="1" s="1"/>
  <c r="E39" i="1"/>
  <c r="H39" i="1" s="1"/>
  <c r="K39" i="1" s="1"/>
  <c r="M39" i="1" s="1"/>
  <c r="H47" i="1"/>
  <c r="K47" i="1" s="1"/>
  <c r="M47" i="1" s="1"/>
  <c r="E10" i="1"/>
  <c r="H10" i="1" s="1"/>
  <c r="K10" i="1" s="1"/>
  <c r="M10" i="1" s="1"/>
  <c r="E101" i="1"/>
  <c r="H101" i="1" s="1"/>
  <c r="K101" i="1" s="1"/>
  <c r="M101" i="1" s="1"/>
  <c r="E69" i="1"/>
  <c r="H69" i="1" s="1"/>
  <c r="K69" i="1" s="1"/>
  <c r="M69" i="1" s="1"/>
  <c r="E40" i="1"/>
  <c r="H40" i="1" s="1"/>
  <c r="K40" i="1" s="1"/>
  <c r="M40" i="1" s="1"/>
  <c r="E100" i="1"/>
  <c r="H100" i="1" s="1"/>
  <c r="K100" i="1" s="1"/>
  <c r="M100" i="1" s="1"/>
  <c r="E99" i="1"/>
  <c r="H99" i="1" s="1"/>
  <c r="K99" i="1" s="1"/>
  <c r="M99" i="1" s="1"/>
  <c r="E68" i="1"/>
  <c r="H68" i="1" s="1"/>
  <c r="K68" i="1" s="1"/>
  <c r="M68" i="1" s="1"/>
  <c r="E9" i="1" l="1"/>
  <c r="E67" i="1"/>
  <c r="H67" i="1" s="1"/>
  <c r="K67" i="1" s="1"/>
  <c r="M67" i="1" s="1"/>
  <c r="E38" i="1"/>
  <c r="E98" i="1"/>
  <c r="H98" i="1" s="1"/>
  <c r="K98" i="1" s="1"/>
  <c r="M98" i="1" s="1"/>
  <c r="E37" i="1" l="1"/>
  <c r="H37" i="1" s="1"/>
  <c r="K37" i="1" s="1"/>
  <c r="M37" i="1" s="1"/>
  <c r="H38" i="1"/>
  <c r="K38" i="1" s="1"/>
  <c r="M38" i="1" s="1"/>
  <c r="E8" i="1"/>
  <c r="H8" i="1" s="1"/>
  <c r="K8" i="1" s="1"/>
  <c r="M8" i="1" s="1"/>
  <c r="H9" i="1"/>
  <c r="K9" i="1" s="1"/>
  <c r="M9" i="1" s="1"/>
  <c r="E97" i="1"/>
  <c r="H97" i="1" s="1"/>
  <c r="K97" i="1" s="1"/>
  <c r="M97" i="1" s="1"/>
  <c r="E66" i="1"/>
  <c r="H66" i="1" s="1"/>
  <c r="K66" i="1" s="1"/>
  <c r="M66" i="1" s="1"/>
</calcChain>
</file>

<file path=xl/sharedStrings.xml><?xml version="1.0" encoding="utf-8"?>
<sst xmlns="http://schemas.openxmlformats.org/spreadsheetml/2006/main" count="105" uniqueCount="41">
  <si>
    <t>2025. a käskkirja nr</t>
  </si>
  <si>
    <t>Lisa 6</t>
  </si>
  <si>
    <t>Vanglate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</si>
  <si>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</si>
  <si>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</si>
  <si>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</si>
  <si>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</si>
  <si>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</si>
  <si>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</si>
  <si>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 a eelarve</t>
  </si>
  <si>
    <t>Lisaeelarve muudatused</t>
  </si>
  <si>
    <t>2025. a eelarve kokku</t>
  </si>
  <si>
    <t>TULUD</t>
  </si>
  <si>
    <t>Viru Vangla</t>
  </si>
  <si>
    <t>KULUD</t>
  </si>
  <si>
    <t>Programmi tegevus: Karistuste täideviimise korraldamine</t>
  </si>
  <si>
    <t>Käibemaks</t>
  </si>
  <si>
    <t>INVESTEERINGUD</t>
  </si>
  <si>
    <t>Toetused</t>
  </si>
  <si>
    <t>SE030001</t>
  </si>
  <si>
    <t>Tööjõukulud</t>
  </si>
  <si>
    <t>Tegevuskulud, v.a tööjõukulud</t>
  </si>
  <si>
    <t>Majandamiskulud</t>
  </si>
  <si>
    <t>RKAS</t>
  </si>
  <si>
    <t>SE000028</t>
  </si>
  <si>
    <t>Investeeringud</t>
  </si>
  <si>
    <t>Masinad ja seadmed</t>
  </si>
  <si>
    <t>IN004000</t>
  </si>
  <si>
    <t>sh majandamiskulude käibemaks</t>
  </si>
  <si>
    <t>sh RKAS käibemaks</t>
  </si>
  <si>
    <t>Tuludest sõltuvad vahendid</t>
  </si>
  <si>
    <t>Amortisatsioon</t>
  </si>
  <si>
    <t>Tartu Vangla</t>
  </si>
  <si>
    <t>Investeeringud masinatesse ja seadmetesse</t>
  </si>
  <si>
    <t>IN004080</t>
  </si>
  <si>
    <t>Tallinna Vangla</t>
  </si>
  <si>
    <t>Käesoleva käskkirja lisa 1 (Justiits- ja Digiministeeriumi eelarve) alusel kehtestatud vanglate reservi koondülevaade (*informatiivne)</t>
  </si>
  <si>
    <t>Vanglate reserv</t>
  </si>
  <si>
    <t>sh investeeringute käibemaks</t>
  </si>
  <si>
    <t>Investeeringute käibemaks</t>
  </si>
  <si>
    <t>Ülekantavate vahendite korrigeerimine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</si>
</sst>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9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3" fontId="14" fillId="0" borderId="0" xfId="1" applyNumberFormat="1" applyFont="1"/>
    <xf numFmtId="0" fontId="16" fillId="0" borderId="0" xfId="0" applyFont="1" applyAlignment="1">
      <alignment horizontal="left" indent="1"/>
    </xf>
    <xf numFmtId="3" fontId="16" fillId="0" borderId="0" xfId="1" applyNumberFormat="1" applyFont="1"/>
    <xf numFmtId="0" fontId="20" fillId="0" borderId="0" xfId="1" applyFont="1"/>
    <xf numFmtId="3" fontId="19" fillId="0" borderId="0" xfId="1" applyNumberFormat="1" applyFont="1"/>
    <xf numFmtId="0" fontId="16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showZeros="0" tabSelected="1" zoomScaleNormal="10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RowHeight="15" x14ac:dyDescent="0.25"/>
  <cols>
    <col min="1" max="1" width="42.140625" customWidth="1"/>
    <col min="2" max="3" width="7.28515625" customWidth="1"/>
    <col min="4" max="4" width="9.42578125" customWidth="1"/>
    <col min="5" max="5" width="16" hidden="1" customWidth="1"/>
    <col min="6" max="6" width="14.7109375" hidden="1" customWidth="1"/>
    <col min="7" max="7" width="14" hidden="1" customWidth="1"/>
    <col min="8" max="8" width="13.85546875" hidden="1" customWidth="1"/>
    <col min="9" max="10" width="13.7109375" hidden="1" customWidth="1"/>
    <col min="11" max="11" width="13.7109375" customWidth="1"/>
    <col min="12" max="12" width="15.42578125" customWidth="1"/>
    <col min="13" max="13" width="13.85546875" customWidth="1"/>
  </cols>
  <sheetData>
    <row r="1" spans="1:13" x14ac:dyDescent="0.25">
      <c r="M1" s="20" t="s">
        <v>0</v>
      </c>
    </row>
    <row r="2" spans="1:13" x14ac:dyDescent="0.25">
      <c r="M2" s="20" t="s">
        <v>1</v>
      </c>
    </row>
    <row r="3" spans="1:13" ht="15.75" x14ac:dyDescent="0.25">
      <c r="A3" s="21" t="s">
        <v>2</v>
      </c>
    </row>
    <row r="5" spans="1:13" ht="54.75" customHeight="1" x14ac:dyDescent="0.25">
      <c r="A5" s="19"/>
      <c r="B5" s="19" t="s">
        <v>3</v>
      </c>
      <c r="C5" s="19" t="s">
        <v>4</v>
      </c>
      <c r="D5" s="19" t="s">
        <v>5</v>
      </c>
      <c r="E5" s="41" t="s">
        <v>6</v>
      </c>
      <c r="F5" s="19" t="s">
        <v>7</v>
      </c>
      <c r="G5" s="41" t="s">
        <v>8</v>
      </c>
      <c r="H5" s="19" t="s">
        <v>9</v>
      </c>
      <c r="I5" s="19" t="s">
        <v>7</v>
      </c>
      <c r="J5" s="19" t="s">
        <v>10</v>
      </c>
      <c r="K5" s="19" t="s">
        <v>9</v>
      </c>
      <c r="L5" s="41" t="s">
        <v>40</v>
      </c>
      <c r="M5" s="19" t="s">
        <v>11</v>
      </c>
    </row>
    <row r="6" spans="1:13" ht="17.25" x14ac:dyDescent="0.3">
      <c r="A6" s="1" t="s">
        <v>12</v>
      </c>
      <c r="B6" s="2"/>
      <c r="C6" s="2"/>
      <c r="D6" s="3"/>
      <c r="E6" s="14">
        <v>904975</v>
      </c>
      <c r="F6" s="14"/>
      <c r="G6" s="14"/>
      <c r="H6" s="14">
        <f>E6+F6+G6</f>
        <v>904975</v>
      </c>
      <c r="I6" s="14"/>
      <c r="J6" s="14"/>
      <c r="K6" s="14">
        <f>H6+I6+J6</f>
        <v>904975</v>
      </c>
      <c r="L6" s="14"/>
      <c r="M6" s="14">
        <f>K6+L6</f>
        <v>904975</v>
      </c>
    </row>
    <row r="7" spans="1:13" ht="17.25" x14ac:dyDescent="0.3">
      <c r="A7" s="1"/>
      <c r="B7" s="2"/>
      <c r="C7" s="2"/>
      <c r="D7" s="3"/>
      <c r="E7" s="14"/>
      <c r="F7" s="14"/>
      <c r="G7" s="14"/>
      <c r="H7" s="14">
        <f t="shared" ref="H7:H83" si="0">E7+F7+G7</f>
        <v>0</v>
      </c>
      <c r="I7" s="14"/>
      <c r="J7" s="14"/>
      <c r="K7" s="14">
        <f t="shared" ref="K7:K70" si="1">H7+I7+J7</f>
        <v>0</v>
      </c>
      <c r="L7" s="14"/>
      <c r="M7" s="14">
        <f t="shared" ref="M7:M70" si="2">K7+L7</f>
        <v>0</v>
      </c>
    </row>
    <row r="8" spans="1:13" ht="17.25" x14ac:dyDescent="0.3">
      <c r="A8" s="1" t="s">
        <v>13</v>
      </c>
      <c r="B8" s="2"/>
      <c r="C8" s="2"/>
      <c r="D8" s="3"/>
      <c r="E8" s="14">
        <f>E9</f>
        <v>28112868.669369999</v>
      </c>
      <c r="F8" s="14">
        <f>F9+F12</f>
        <v>42800</v>
      </c>
      <c r="G8" s="14">
        <f>G9+G12</f>
        <v>146772</v>
      </c>
      <c r="H8" s="14">
        <f t="shared" si="0"/>
        <v>28302440.669369999</v>
      </c>
      <c r="I8" s="14">
        <f>I9+I12</f>
        <v>-231817</v>
      </c>
      <c r="J8" s="14"/>
      <c r="K8" s="14">
        <f t="shared" si="1"/>
        <v>28070623.669369999</v>
      </c>
      <c r="L8" s="14">
        <f>L9+L12</f>
        <v>115000</v>
      </c>
      <c r="M8" s="14">
        <f t="shared" si="2"/>
        <v>28185623.669369999</v>
      </c>
    </row>
    <row r="9" spans="1:13" ht="17.25" x14ac:dyDescent="0.3">
      <c r="A9" s="1" t="s">
        <v>14</v>
      </c>
      <c r="B9" s="2"/>
      <c r="C9" s="2"/>
      <c r="D9" s="3"/>
      <c r="E9" s="14">
        <f>E10+E11</f>
        <v>28112868.669369999</v>
      </c>
      <c r="F9" s="14">
        <f>F10+F11</f>
        <v>5000</v>
      </c>
      <c r="G9" s="14">
        <f>G10+G11</f>
        <v>135772</v>
      </c>
      <c r="H9" s="14">
        <f t="shared" si="0"/>
        <v>28253640.669369999</v>
      </c>
      <c r="I9" s="14">
        <f>I10+I11</f>
        <v>-222300</v>
      </c>
      <c r="J9" s="14"/>
      <c r="K9" s="14">
        <f t="shared" si="1"/>
        <v>28031340.669369999</v>
      </c>
      <c r="L9" s="14">
        <f>L10+L11</f>
        <v>115000</v>
      </c>
      <c r="M9" s="14">
        <f t="shared" si="2"/>
        <v>28146340.669369999</v>
      </c>
    </row>
    <row r="10" spans="1:13" ht="15.75" x14ac:dyDescent="0.25">
      <c r="A10" s="5" t="s">
        <v>15</v>
      </c>
      <c r="B10" s="2"/>
      <c r="C10" s="2"/>
      <c r="D10" s="3"/>
      <c r="E10" s="16">
        <f>E14+E16+E18+E30+E31+E34</f>
        <v>25849991.566833332</v>
      </c>
      <c r="F10" s="16">
        <f>F14+F16+F18+F30+F31+F34</f>
        <v>5000</v>
      </c>
      <c r="G10" s="16">
        <f>G14+G16+G18+G30+G31+G34</f>
        <v>135772</v>
      </c>
      <c r="H10" s="16">
        <f t="shared" si="0"/>
        <v>25990763.566833332</v>
      </c>
      <c r="I10" s="16">
        <f>I14+I16+I18+I30+I31+I34</f>
        <v>-222300</v>
      </c>
      <c r="J10" s="16"/>
      <c r="K10" s="16">
        <f t="shared" si="1"/>
        <v>25768463.566833332</v>
      </c>
      <c r="L10" s="16">
        <f>L14+L16+L18+L30+L31+L34</f>
        <v>115000</v>
      </c>
      <c r="M10" s="16">
        <f t="shared" si="2"/>
        <v>25883463.566833332</v>
      </c>
    </row>
    <row r="11" spans="1:13" ht="15.75" x14ac:dyDescent="0.25">
      <c r="A11" s="4" t="s">
        <v>16</v>
      </c>
      <c r="B11" s="2"/>
      <c r="C11" s="2"/>
      <c r="D11" s="3"/>
      <c r="E11" s="15">
        <f>E25+E32</f>
        <v>2262877.1025366662</v>
      </c>
      <c r="F11" s="15">
        <f>F25+F32</f>
        <v>0</v>
      </c>
      <c r="G11" s="15">
        <f>G25+G32</f>
        <v>0</v>
      </c>
      <c r="H11" s="15">
        <f t="shared" si="0"/>
        <v>2262877.1025366662</v>
      </c>
      <c r="I11" s="15">
        <f>I25+I32</f>
        <v>0</v>
      </c>
      <c r="J11" s="15"/>
      <c r="K11" s="15">
        <f t="shared" si="1"/>
        <v>2262877.1025366662</v>
      </c>
      <c r="L11" s="15">
        <f>L25+L32</f>
        <v>0</v>
      </c>
      <c r="M11" s="15">
        <f t="shared" si="2"/>
        <v>2262877.1025366662</v>
      </c>
    </row>
    <row r="12" spans="1:13" ht="17.25" x14ac:dyDescent="0.3">
      <c r="A12" s="1" t="s">
        <v>17</v>
      </c>
      <c r="B12" s="2"/>
      <c r="C12" s="2"/>
      <c r="D12" s="3"/>
      <c r="E12" s="14"/>
      <c r="F12" s="14">
        <f>F22</f>
        <v>37800</v>
      </c>
      <c r="G12" s="14">
        <f>G22</f>
        <v>11000</v>
      </c>
      <c r="H12" s="14">
        <f t="shared" si="0"/>
        <v>48800</v>
      </c>
      <c r="I12" s="14">
        <f>I22</f>
        <v>-9517</v>
      </c>
      <c r="J12" s="14"/>
      <c r="K12" s="14">
        <f t="shared" si="1"/>
        <v>39283</v>
      </c>
      <c r="L12" s="14">
        <f>L22</f>
        <v>0</v>
      </c>
      <c r="M12" s="14">
        <f t="shared" si="2"/>
        <v>39283</v>
      </c>
    </row>
    <row r="13" spans="1:13" x14ac:dyDescent="0.25">
      <c r="A13" s="3"/>
      <c r="B13" s="2"/>
      <c r="C13" s="2"/>
      <c r="D13" s="3"/>
      <c r="E13" s="3"/>
      <c r="F13" s="3"/>
      <c r="G13" s="3"/>
      <c r="H13" s="3">
        <f t="shared" si="0"/>
        <v>0</v>
      </c>
      <c r="I13" s="3"/>
      <c r="J13" s="3"/>
      <c r="K13" s="3">
        <f t="shared" si="1"/>
        <v>0</v>
      </c>
      <c r="L13" s="3"/>
      <c r="M13" s="3">
        <f t="shared" si="2"/>
        <v>0</v>
      </c>
    </row>
    <row r="14" spans="1:13" x14ac:dyDescent="0.25">
      <c r="A14" s="8" t="s">
        <v>18</v>
      </c>
      <c r="B14" s="2">
        <v>20</v>
      </c>
      <c r="C14" s="2">
        <v>41</v>
      </c>
      <c r="D14" s="2" t="s">
        <v>19</v>
      </c>
      <c r="E14" s="17">
        <v>2500</v>
      </c>
      <c r="F14" s="17"/>
      <c r="G14" s="17">
        <v>1732</v>
      </c>
      <c r="H14" s="17">
        <f t="shared" si="0"/>
        <v>4232</v>
      </c>
      <c r="I14" s="17"/>
      <c r="J14" s="17"/>
      <c r="K14" s="17">
        <f t="shared" si="1"/>
        <v>4232</v>
      </c>
      <c r="L14" s="17"/>
      <c r="M14" s="17">
        <f t="shared" si="2"/>
        <v>4232</v>
      </c>
    </row>
    <row r="15" spans="1:13" ht="15.75" x14ac:dyDescent="0.25">
      <c r="A15" s="4"/>
      <c r="B15" s="2"/>
      <c r="C15" s="12"/>
      <c r="D15" s="12"/>
      <c r="E15" s="3"/>
      <c r="F15" s="3"/>
      <c r="G15" s="3"/>
      <c r="H15" s="3">
        <f t="shared" si="0"/>
        <v>0</v>
      </c>
      <c r="I15" s="3"/>
      <c r="J15" s="3"/>
      <c r="K15" s="3">
        <f t="shared" si="1"/>
        <v>0</v>
      </c>
      <c r="L15" s="3"/>
      <c r="M15" s="3">
        <f t="shared" si="2"/>
        <v>0</v>
      </c>
    </row>
    <row r="16" spans="1:13" x14ac:dyDescent="0.25">
      <c r="A16" s="8" t="s">
        <v>20</v>
      </c>
      <c r="B16" s="2">
        <v>20</v>
      </c>
      <c r="C16" s="2">
        <v>50</v>
      </c>
      <c r="D16" s="11"/>
      <c r="E16" s="17">
        <v>15774833</v>
      </c>
      <c r="F16" s="17"/>
      <c r="G16" s="17">
        <v>90313</v>
      </c>
      <c r="H16" s="17">
        <f t="shared" si="0"/>
        <v>15865146</v>
      </c>
      <c r="I16" s="18">
        <v>-209583</v>
      </c>
      <c r="J16" s="18"/>
      <c r="K16" s="17">
        <f t="shared" si="1"/>
        <v>15655563</v>
      </c>
      <c r="L16" s="17">
        <v>88900</v>
      </c>
      <c r="M16" s="17">
        <f t="shared" si="2"/>
        <v>15744463</v>
      </c>
    </row>
    <row r="17" spans="1:13" x14ac:dyDescent="0.25">
      <c r="A17" s="3"/>
      <c r="B17" s="2"/>
      <c r="C17" s="2"/>
      <c r="D17" s="2"/>
      <c r="E17" s="3"/>
      <c r="F17" s="3"/>
      <c r="G17" s="3"/>
      <c r="H17" s="3">
        <f t="shared" si="0"/>
        <v>0</v>
      </c>
      <c r="I17" s="3"/>
      <c r="J17" s="3"/>
      <c r="K17" s="3">
        <f t="shared" si="1"/>
        <v>0</v>
      </c>
      <c r="L17" s="3"/>
      <c r="M17" s="3">
        <f t="shared" si="2"/>
        <v>0</v>
      </c>
    </row>
    <row r="18" spans="1:13" x14ac:dyDescent="0.25">
      <c r="A18" s="8" t="s">
        <v>21</v>
      </c>
      <c r="B18" s="6"/>
      <c r="C18" s="6"/>
      <c r="D18" s="6"/>
      <c r="E18" s="17">
        <f>E19+E20</f>
        <v>9870558.5668333322</v>
      </c>
      <c r="F18" s="17">
        <f>F19+F20</f>
        <v>5000</v>
      </c>
      <c r="G18" s="17">
        <f>G19+G20</f>
        <v>43727</v>
      </c>
      <c r="H18" s="17">
        <f t="shared" si="0"/>
        <v>9919285.5668333322</v>
      </c>
      <c r="I18" s="17">
        <f>I19+I20</f>
        <v>-12717</v>
      </c>
      <c r="J18" s="17"/>
      <c r="K18" s="17">
        <f t="shared" si="1"/>
        <v>9906568.5668333322</v>
      </c>
      <c r="L18" s="17">
        <f>L19+L20</f>
        <v>26100</v>
      </c>
      <c r="M18" s="17">
        <f t="shared" si="2"/>
        <v>9932668.5668333322</v>
      </c>
    </row>
    <row r="19" spans="1:13" x14ac:dyDescent="0.25">
      <c r="A19" s="9" t="s">
        <v>22</v>
      </c>
      <c r="B19" s="2">
        <v>20</v>
      </c>
      <c r="C19" s="2">
        <v>55</v>
      </c>
      <c r="D19" s="2"/>
      <c r="E19" s="18">
        <v>1353118</v>
      </c>
      <c r="F19" s="18">
        <v>5000</v>
      </c>
      <c r="G19" s="18">
        <v>43727</v>
      </c>
      <c r="H19" s="18">
        <f t="shared" si="0"/>
        <v>1401845</v>
      </c>
      <c r="I19" s="18">
        <v>-12717</v>
      </c>
      <c r="J19" s="18"/>
      <c r="K19" s="18">
        <f t="shared" si="1"/>
        <v>1389128</v>
      </c>
      <c r="L19" s="18">
        <v>26100</v>
      </c>
      <c r="M19" s="18">
        <f t="shared" si="2"/>
        <v>1415228</v>
      </c>
    </row>
    <row r="20" spans="1:13" x14ac:dyDescent="0.25">
      <c r="A20" s="9" t="s">
        <v>23</v>
      </c>
      <c r="B20" s="2">
        <v>20</v>
      </c>
      <c r="C20" s="2">
        <v>55</v>
      </c>
      <c r="D20" s="2" t="s">
        <v>24</v>
      </c>
      <c r="E20" s="18">
        <v>8517440.5668333322</v>
      </c>
      <c r="F20" s="18"/>
      <c r="G20" s="18"/>
      <c r="H20" s="18">
        <f t="shared" si="0"/>
        <v>8517440.5668333322</v>
      </c>
      <c r="I20" s="18"/>
      <c r="J20" s="18"/>
      <c r="K20" s="18">
        <f t="shared" si="1"/>
        <v>8517440.5668333322</v>
      </c>
      <c r="L20" s="18"/>
      <c r="M20" s="18">
        <f t="shared" si="2"/>
        <v>8517440.5668333322</v>
      </c>
    </row>
    <row r="21" spans="1:13" x14ac:dyDescent="0.25">
      <c r="A21" s="9"/>
      <c r="B21" s="2"/>
      <c r="C21" s="2"/>
      <c r="D21" s="2"/>
      <c r="E21" s="3"/>
      <c r="F21" s="3"/>
      <c r="G21" s="3"/>
      <c r="H21" s="18">
        <f t="shared" si="0"/>
        <v>0</v>
      </c>
      <c r="I21" s="3"/>
      <c r="J21" s="3"/>
      <c r="K21" s="18">
        <f t="shared" si="1"/>
        <v>0</v>
      </c>
      <c r="L21" s="3"/>
      <c r="M21" s="18">
        <f t="shared" si="2"/>
        <v>0</v>
      </c>
    </row>
    <row r="22" spans="1:13" x14ac:dyDescent="0.25">
      <c r="A22" s="8" t="s">
        <v>25</v>
      </c>
      <c r="B22" s="2"/>
      <c r="C22" s="2"/>
      <c r="D22" s="2"/>
      <c r="E22" s="17"/>
      <c r="F22" s="17">
        <f>F23</f>
        <v>37800</v>
      </c>
      <c r="G22" s="17">
        <f>G23</f>
        <v>11000</v>
      </c>
      <c r="H22" s="17">
        <f t="shared" si="0"/>
        <v>48800</v>
      </c>
      <c r="I22" s="17">
        <f>I23</f>
        <v>-9517</v>
      </c>
      <c r="J22" s="17"/>
      <c r="K22" s="17">
        <f t="shared" si="1"/>
        <v>39283</v>
      </c>
      <c r="L22" s="17"/>
      <c r="M22" s="17">
        <f t="shared" si="2"/>
        <v>39283</v>
      </c>
    </row>
    <row r="23" spans="1:13" x14ac:dyDescent="0.25">
      <c r="A23" s="9" t="s">
        <v>26</v>
      </c>
      <c r="B23" s="2">
        <v>20</v>
      </c>
      <c r="C23" s="2">
        <v>15</v>
      </c>
      <c r="D23" s="2" t="s">
        <v>27</v>
      </c>
      <c r="E23" s="3"/>
      <c r="F23" s="18">
        <v>37800</v>
      </c>
      <c r="G23" s="18">
        <v>11000</v>
      </c>
      <c r="H23" s="18">
        <f t="shared" si="0"/>
        <v>48800</v>
      </c>
      <c r="I23" s="18">
        <v>-9517</v>
      </c>
      <c r="J23" s="18"/>
      <c r="K23" s="18">
        <f t="shared" si="1"/>
        <v>39283</v>
      </c>
      <c r="L23" s="18"/>
      <c r="M23" s="18">
        <f t="shared" si="2"/>
        <v>39283</v>
      </c>
    </row>
    <row r="24" spans="1:13" x14ac:dyDescent="0.25">
      <c r="A24" s="9"/>
      <c r="B24" s="2"/>
      <c r="C24" s="2"/>
      <c r="D24" s="2"/>
      <c r="E24" s="3"/>
      <c r="F24" s="3"/>
      <c r="G24" s="3"/>
      <c r="H24" s="18">
        <f t="shared" si="0"/>
        <v>0</v>
      </c>
      <c r="I24" s="3"/>
      <c r="J24" s="3"/>
      <c r="K24" s="18">
        <f t="shared" si="1"/>
        <v>0</v>
      </c>
      <c r="L24" s="3"/>
      <c r="M24" s="18">
        <f t="shared" si="2"/>
        <v>0</v>
      </c>
    </row>
    <row r="25" spans="1:13" x14ac:dyDescent="0.25">
      <c r="A25" s="8" t="s">
        <v>16</v>
      </c>
      <c r="B25" s="6"/>
      <c r="C25" s="6"/>
      <c r="D25" s="6"/>
      <c r="E25" s="17">
        <f>E26+E27</f>
        <v>2254996.1025366662</v>
      </c>
      <c r="F25" s="17">
        <f>F26+F27</f>
        <v>0</v>
      </c>
      <c r="G25" s="17">
        <f>G26+G27</f>
        <v>0</v>
      </c>
      <c r="H25" s="17">
        <f t="shared" si="0"/>
        <v>2254996.1025366662</v>
      </c>
      <c r="I25" s="17">
        <f>I26+I27</f>
        <v>0</v>
      </c>
      <c r="J25" s="17"/>
      <c r="K25" s="17">
        <f t="shared" si="1"/>
        <v>2254996.1025366662</v>
      </c>
      <c r="L25" s="17"/>
      <c r="M25" s="17">
        <f t="shared" si="2"/>
        <v>2254996.1025366662</v>
      </c>
    </row>
    <row r="26" spans="1:13" x14ac:dyDescent="0.25">
      <c r="A26" s="10" t="s">
        <v>28</v>
      </c>
      <c r="B26" s="2">
        <v>10</v>
      </c>
      <c r="C26" s="2">
        <v>601</v>
      </c>
      <c r="D26" s="2"/>
      <c r="E26" s="18">
        <v>386603</v>
      </c>
      <c r="F26" s="18"/>
      <c r="G26" s="18"/>
      <c r="H26" s="18">
        <f t="shared" si="0"/>
        <v>386603</v>
      </c>
      <c r="I26" s="18"/>
      <c r="J26" s="18"/>
      <c r="K26" s="18">
        <f t="shared" si="1"/>
        <v>386603</v>
      </c>
      <c r="L26" s="18"/>
      <c r="M26" s="18">
        <f t="shared" si="2"/>
        <v>386603</v>
      </c>
    </row>
    <row r="27" spans="1:13" x14ac:dyDescent="0.25">
      <c r="A27" s="10" t="s">
        <v>29</v>
      </c>
      <c r="B27" s="2">
        <v>10</v>
      </c>
      <c r="C27" s="2">
        <v>601</v>
      </c>
      <c r="D27" s="2" t="s">
        <v>24</v>
      </c>
      <c r="E27" s="18">
        <v>1868393.1025366662</v>
      </c>
      <c r="F27" s="18"/>
      <c r="G27" s="18"/>
      <c r="H27" s="18">
        <f t="shared" si="0"/>
        <v>1868393.1025366662</v>
      </c>
      <c r="I27" s="18"/>
      <c r="J27" s="18"/>
      <c r="K27" s="18">
        <f t="shared" si="1"/>
        <v>1868393.1025366662</v>
      </c>
      <c r="L27" s="18"/>
      <c r="M27" s="18">
        <f t="shared" si="2"/>
        <v>1868393.1025366662</v>
      </c>
    </row>
    <row r="28" spans="1:13" x14ac:dyDescent="0.25">
      <c r="A28" s="3"/>
      <c r="B28" s="2"/>
      <c r="C28" s="2"/>
      <c r="D28" s="3"/>
      <c r="E28" s="3"/>
      <c r="F28" s="3"/>
      <c r="G28" s="3"/>
      <c r="H28" s="3">
        <f t="shared" si="0"/>
        <v>0</v>
      </c>
      <c r="I28" s="3"/>
      <c r="J28" s="3"/>
      <c r="K28" s="3">
        <f t="shared" si="1"/>
        <v>0</v>
      </c>
      <c r="L28" s="3"/>
      <c r="M28" s="3">
        <f t="shared" si="2"/>
        <v>0</v>
      </c>
    </row>
    <row r="29" spans="1:13" x14ac:dyDescent="0.25">
      <c r="A29" s="8" t="s">
        <v>30</v>
      </c>
      <c r="B29" s="6"/>
      <c r="C29" s="6"/>
      <c r="D29" s="7"/>
      <c r="E29" s="17">
        <f>E30+E31+E32</f>
        <v>178881</v>
      </c>
      <c r="F29" s="17">
        <f>F30+F31+F32</f>
        <v>0</v>
      </c>
      <c r="G29" s="17">
        <f>G30+G31+G32</f>
        <v>0</v>
      </c>
      <c r="H29" s="17">
        <f t="shared" si="0"/>
        <v>178881</v>
      </c>
      <c r="I29" s="17">
        <f>I30+I31+I32</f>
        <v>0</v>
      </c>
      <c r="J29" s="17"/>
      <c r="K29" s="17">
        <f t="shared" si="1"/>
        <v>178881</v>
      </c>
      <c r="L29" s="17"/>
      <c r="M29" s="17">
        <f t="shared" si="2"/>
        <v>178881</v>
      </c>
    </row>
    <row r="30" spans="1:13" x14ac:dyDescent="0.25">
      <c r="A30" s="9" t="s">
        <v>20</v>
      </c>
      <c r="B30" s="2">
        <v>44</v>
      </c>
      <c r="C30" s="2">
        <v>50</v>
      </c>
      <c r="D30" s="2"/>
      <c r="E30" s="18">
        <v>106000</v>
      </c>
      <c r="F30" s="18"/>
      <c r="G30" s="18"/>
      <c r="H30" s="18">
        <f t="shared" si="0"/>
        <v>106000</v>
      </c>
      <c r="I30" s="18"/>
      <c r="J30" s="18"/>
      <c r="K30" s="18">
        <f t="shared" si="1"/>
        <v>106000</v>
      </c>
      <c r="L30" s="18"/>
      <c r="M30" s="18">
        <f t="shared" si="2"/>
        <v>106000</v>
      </c>
    </row>
    <row r="31" spans="1:13" x14ac:dyDescent="0.25">
      <c r="A31" s="9" t="s">
        <v>22</v>
      </c>
      <c r="B31" s="2">
        <v>44</v>
      </c>
      <c r="C31" s="2">
        <v>55</v>
      </c>
      <c r="D31" s="2"/>
      <c r="E31" s="18">
        <v>65000</v>
      </c>
      <c r="F31" s="18"/>
      <c r="G31" s="18"/>
      <c r="H31" s="18">
        <f t="shared" si="0"/>
        <v>65000</v>
      </c>
      <c r="I31" s="18"/>
      <c r="J31" s="18"/>
      <c r="K31" s="18">
        <f t="shared" si="1"/>
        <v>65000</v>
      </c>
      <c r="L31" s="18"/>
      <c r="M31" s="18">
        <f t="shared" si="2"/>
        <v>65000</v>
      </c>
    </row>
    <row r="32" spans="1:13" x14ac:dyDescent="0.25">
      <c r="A32" s="10" t="s">
        <v>28</v>
      </c>
      <c r="B32" s="2">
        <v>44</v>
      </c>
      <c r="C32" s="2">
        <v>601</v>
      </c>
      <c r="D32" s="2"/>
      <c r="E32" s="18">
        <v>7881</v>
      </c>
      <c r="F32" s="18"/>
      <c r="G32" s="18"/>
      <c r="H32" s="18">
        <f t="shared" si="0"/>
        <v>7881</v>
      </c>
      <c r="I32" s="18"/>
      <c r="J32" s="18"/>
      <c r="K32" s="18">
        <f t="shared" si="1"/>
        <v>7881</v>
      </c>
      <c r="L32" s="18"/>
      <c r="M32" s="18">
        <f t="shared" si="2"/>
        <v>7881</v>
      </c>
    </row>
    <row r="33" spans="1:13" x14ac:dyDescent="0.25">
      <c r="A33" s="9"/>
      <c r="B33" s="2"/>
      <c r="C33" s="2"/>
      <c r="D33" s="2"/>
      <c r="E33" s="18"/>
      <c r="F33" s="18"/>
      <c r="G33" s="18"/>
      <c r="H33" s="18">
        <f t="shared" si="0"/>
        <v>0</v>
      </c>
      <c r="I33" s="18"/>
      <c r="J33" s="18"/>
      <c r="K33" s="18">
        <f t="shared" si="1"/>
        <v>0</v>
      </c>
      <c r="L33" s="18"/>
      <c r="M33" s="18">
        <f t="shared" si="2"/>
        <v>0</v>
      </c>
    </row>
    <row r="34" spans="1:13" x14ac:dyDescent="0.25">
      <c r="A34" s="8" t="s">
        <v>31</v>
      </c>
      <c r="B34" s="6">
        <v>60</v>
      </c>
      <c r="C34" s="6">
        <v>61</v>
      </c>
      <c r="D34" s="13"/>
      <c r="E34" s="17">
        <v>31100</v>
      </c>
      <c r="F34" s="17"/>
      <c r="G34" s="17"/>
      <c r="H34" s="17">
        <f t="shared" si="0"/>
        <v>31100</v>
      </c>
      <c r="I34" s="17"/>
      <c r="J34" s="17"/>
      <c r="K34" s="17">
        <f t="shared" si="1"/>
        <v>31100</v>
      </c>
      <c r="L34" s="17"/>
      <c r="M34" s="17">
        <f t="shared" si="2"/>
        <v>31100</v>
      </c>
    </row>
    <row r="35" spans="1:13" x14ac:dyDescent="0.25">
      <c r="A35" s="3"/>
      <c r="B35" s="2"/>
      <c r="C35" s="2"/>
      <c r="D35" s="3"/>
      <c r="E35" s="3"/>
      <c r="F35" s="3"/>
      <c r="G35" s="3"/>
      <c r="H35" s="3">
        <f t="shared" si="0"/>
        <v>0</v>
      </c>
      <c r="I35" s="3"/>
      <c r="J35" s="3"/>
      <c r="K35" s="3">
        <f t="shared" si="1"/>
        <v>0</v>
      </c>
      <c r="L35" s="3"/>
      <c r="M35" s="3">
        <f t="shared" si="2"/>
        <v>0</v>
      </c>
    </row>
    <row r="36" spans="1:13" x14ac:dyDescent="0.25">
      <c r="A36" s="3"/>
      <c r="B36" s="2"/>
      <c r="C36" s="2"/>
      <c r="D36" s="3"/>
      <c r="E36" s="3"/>
      <c r="F36" s="3"/>
      <c r="G36" s="3"/>
      <c r="H36" s="3">
        <f t="shared" si="0"/>
        <v>0</v>
      </c>
      <c r="I36" s="3"/>
      <c r="J36" s="3"/>
      <c r="K36" s="3">
        <f t="shared" si="1"/>
        <v>0</v>
      </c>
      <c r="L36" s="3"/>
      <c r="M36" s="3">
        <f t="shared" si="2"/>
        <v>0</v>
      </c>
    </row>
    <row r="37" spans="1:13" ht="17.25" x14ac:dyDescent="0.3">
      <c r="A37" s="1" t="s">
        <v>32</v>
      </c>
      <c r="B37" s="2"/>
      <c r="C37" s="2"/>
      <c r="D37" s="3"/>
      <c r="E37" s="14">
        <f>E38</f>
        <v>11803169.364690596</v>
      </c>
      <c r="F37" s="14">
        <f>F38+F41</f>
        <v>31367</v>
      </c>
      <c r="G37" s="14">
        <f>G38+G41</f>
        <v>633769</v>
      </c>
      <c r="H37" s="14">
        <f t="shared" si="0"/>
        <v>12468305.364690596</v>
      </c>
      <c r="I37" s="14">
        <f>I38+I41</f>
        <v>163567</v>
      </c>
      <c r="J37" s="14"/>
      <c r="K37" s="14">
        <f t="shared" si="1"/>
        <v>12631872.364690596</v>
      </c>
      <c r="L37" s="14">
        <f>L38+L41</f>
        <v>120000</v>
      </c>
      <c r="M37" s="14">
        <f t="shared" si="2"/>
        <v>12751872.364690596</v>
      </c>
    </row>
    <row r="38" spans="1:13" ht="17.25" x14ac:dyDescent="0.3">
      <c r="A38" s="1" t="s">
        <v>14</v>
      </c>
      <c r="B38" s="2"/>
      <c r="C38" s="2"/>
      <c r="D38" s="3"/>
      <c r="E38" s="14">
        <f>E39+E40</f>
        <v>11803169.364690596</v>
      </c>
      <c r="F38" s="14">
        <f>F39+F40</f>
        <v>11000</v>
      </c>
      <c r="G38" s="14">
        <f>G39+G40</f>
        <v>136189</v>
      </c>
      <c r="H38" s="14">
        <f t="shared" si="0"/>
        <v>11950358.364690596</v>
      </c>
      <c r="I38" s="14">
        <f>I39+I40</f>
        <v>166975</v>
      </c>
      <c r="J38" s="14"/>
      <c r="K38" s="14">
        <f t="shared" si="1"/>
        <v>12117333.364690596</v>
      </c>
      <c r="L38" s="14">
        <f>L39+L40</f>
        <v>120000</v>
      </c>
      <c r="M38" s="14">
        <f t="shared" si="2"/>
        <v>12237333.364690596</v>
      </c>
    </row>
    <row r="39" spans="1:13" ht="15.75" x14ac:dyDescent="0.25">
      <c r="A39" s="5" t="s">
        <v>15</v>
      </c>
      <c r="B39" s="2"/>
      <c r="C39" s="2"/>
      <c r="D39" s="3"/>
      <c r="E39" s="16">
        <f>E43+E45+E47+E60+E63</f>
        <v>10738714.567955498</v>
      </c>
      <c r="F39" s="16">
        <f>F43+F45+F47+F60+F63</f>
        <v>11000</v>
      </c>
      <c r="G39" s="16">
        <f>G43+G45+G47+G60+G63</f>
        <v>136189</v>
      </c>
      <c r="H39" s="16">
        <f t="shared" si="0"/>
        <v>10885903.567955498</v>
      </c>
      <c r="I39" s="16">
        <f>I43+I45+I47+I60+I63</f>
        <v>166975</v>
      </c>
      <c r="J39" s="16"/>
      <c r="K39" s="16">
        <f t="shared" si="1"/>
        <v>11052878.567955498</v>
      </c>
      <c r="L39" s="16">
        <f>L43+L45+L47+L60+L63</f>
        <v>120000</v>
      </c>
      <c r="M39" s="16">
        <f t="shared" si="2"/>
        <v>11172878.567955498</v>
      </c>
    </row>
    <row r="40" spans="1:13" ht="15.75" x14ac:dyDescent="0.25">
      <c r="A40" s="4" t="s">
        <v>16</v>
      </c>
      <c r="B40" s="2"/>
      <c r="C40" s="2"/>
      <c r="D40" s="3"/>
      <c r="E40" s="15">
        <f>E55+E61</f>
        <v>1064454.7967350993</v>
      </c>
      <c r="F40" s="15">
        <f>F55+F61</f>
        <v>0</v>
      </c>
      <c r="G40" s="15">
        <f>G55+G61</f>
        <v>0</v>
      </c>
      <c r="H40" s="15">
        <f t="shared" si="0"/>
        <v>1064454.7967350993</v>
      </c>
      <c r="I40" s="15">
        <f>I55+I61</f>
        <v>0</v>
      </c>
      <c r="J40" s="15"/>
      <c r="K40" s="15">
        <f t="shared" si="1"/>
        <v>1064454.7967350993</v>
      </c>
      <c r="L40" s="15">
        <f>L55+L61</f>
        <v>0</v>
      </c>
      <c r="M40" s="15">
        <f t="shared" si="2"/>
        <v>1064454.7967350993</v>
      </c>
    </row>
    <row r="41" spans="1:13" ht="17.25" x14ac:dyDescent="0.3">
      <c r="A41" s="1" t="s">
        <v>17</v>
      </c>
      <c r="B41" s="2"/>
      <c r="C41" s="2"/>
      <c r="D41" s="3"/>
      <c r="E41" s="14"/>
      <c r="F41" s="14">
        <f>F51</f>
        <v>20367</v>
      </c>
      <c r="G41" s="14">
        <f>G51</f>
        <v>497580</v>
      </c>
      <c r="H41" s="14">
        <f t="shared" si="0"/>
        <v>517947</v>
      </c>
      <c r="I41" s="14">
        <f>I51</f>
        <v>-3408</v>
      </c>
      <c r="J41" s="14"/>
      <c r="K41" s="14">
        <f t="shared" si="1"/>
        <v>514539</v>
      </c>
      <c r="L41" s="14">
        <f>L51</f>
        <v>0</v>
      </c>
      <c r="M41" s="14">
        <f t="shared" si="2"/>
        <v>514539</v>
      </c>
    </row>
    <row r="42" spans="1:13" x14ac:dyDescent="0.25">
      <c r="A42" s="3"/>
      <c r="B42" s="2"/>
      <c r="C42" s="2"/>
      <c r="D42" s="3"/>
      <c r="E42" s="3"/>
      <c r="F42" s="3"/>
      <c r="G42" s="3"/>
      <c r="H42" s="3">
        <f t="shared" si="0"/>
        <v>0</v>
      </c>
      <c r="I42" s="3"/>
      <c r="J42" s="3"/>
      <c r="K42" s="3">
        <f t="shared" si="1"/>
        <v>0</v>
      </c>
      <c r="L42" s="3"/>
      <c r="M42" s="3">
        <f t="shared" si="2"/>
        <v>0</v>
      </c>
    </row>
    <row r="43" spans="1:13" x14ac:dyDescent="0.25">
      <c r="A43" s="8" t="s">
        <v>18</v>
      </c>
      <c r="B43" s="2">
        <v>20</v>
      </c>
      <c r="C43" s="2">
        <v>41</v>
      </c>
      <c r="D43" s="2" t="s">
        <v>19</v>
      </c>
      <c r="E43" s="17">
        <v>1500</v>
      </c>
      <c r="F43" s="17"/>
      <c r="G43" s="17">
        <v>836</v>
      </c>
      <c r="H43" s="17">
        <f t="shared" si="0"/>
        <v>2336</v>
      </c>
      <c r="I43" s="17"/>
      <c r="J43" s="17"/>
      <c r="K43" s="17">
        <f t="shared" si="1"/>
        <v>2336</v>
      </c>
      <c r="L43" s="17"/>
      <c r="M43" s="17">
        <f t="shared" si="2"/>
        <v>2336</v>
      </c>
    </row>
    <row r="44" spans="1:13" ht="15.75" x14ac:dyDescent="0.25">
      <c r="A44" s="4"/>
      <c r="B44" s="2"/>
      <c r="C44" s="12"/>
      <c r="D44" s="12"/>
      <c r="E44" s="3"/>
      <c r="F44" s="3"/>
      <c r="G44" s="3"/>
      <c r="H44" s="3">
        <f t="shared" si="0"/>
        <v>0</v>
      </c>
      <c r="I44" s="3"/>
      <c r="J44" s="3"/>
      <c r="K44" s="3">
        <f t="shared" si="1"/>
        <v>0</v>
      </c>
      <c r="L44" s="3"/>
      <c r="M44" s="3">
        <f t="shared" si="2"/>
        <v>0</v>
      </c>
    </row>
    <row r="45" spans="1:13" x14ac:dyDescent="0.25">
      <c r="A45" s="8" t="s">
        <v>20</v>
      </c>
      <c r="B45" s="2">
        <v>20</v>
      </c>
      <c r="C45" s="2">
        <v>50</v>
      </c>
      <c r="D45" s="11"/>
      <c r="E45" s="17">
        <v>6036237</v>
      </c>
      <c r="F45" s="17"/>
      <c r="G45" s="17">
        <v>133635</v>
      </c>
      <c r="H45" s="17">
        <f t="shared" si="0"/>
        <v>6169872</v>
      </c>
      <c r="I45" s="18">
        <v>164000</v>
      </c>
      <c r="J45" s="18"/>
      <c r="K45" s="17">
        <f t="shared" si="1"/>
        <v>6333872</v>
      </c>
      <c r="L45" s="17">
        <v>120000</v>
      </c>
      <c r="M45" s="17">
        <f t="shared" si="2"/>
        <v>6453872</v>
      </c>
    </row>
    <row r="46" spans="1:13" x14ac:dyDescent="0.25">
      <c r="A46" s="3"/>
      <c r="B46" s="2"/>
      <c r="C46" s="2"/>
      <c r="D46" s="2"/>
      <c r="E46" s="3"/>
      <c r="F46" s="3"/>
      <c r="G46" s="3"/>
      <c r="H46" s="3">
        <f t="shared" si="0"/>
        <v>0</v>
      </c>
      <c r="I46" s="3"/>
      <c r="J46" s="3"/>
      <c r="K46" s="3">
        <f t="shared" si="1"/>
        <v>0</v>
      </c>
      <c r="L46" s="3"/>
      <c r="M46" s="3">
        <f t="shared" si="2"/>
        <v>0</v>
      </c>
    </row>
    <row r="47" spans="1:13" x14ac:dyDescent="0.25">
      <c r="A47" s="8" t="s">
        <v>21</v>
      </c>
      <c r="B47" s="6"/>
      <c r="C47" s="6"/>
      <c r="D47" s="6"/>
      <c r="E47" s="17">
        <f>E48+E49</f>
        <v>4606377.5679554977</v>
      </c>
      <c r="F47" s="17">
        <f>F48+F49</f>
        <v>11000</v>
      </c>
      <c r="G47" s="17">
        <f>G48+G49</f>
        <v>1718</v>
      </c>
      <c r="H47" s="17">
        <f t="shared" si="0"/>
        <v>4619095.5679554977</v>
      </c>
      <c r="I47" s="17">
        <f>I48+I49</f>
        <v>2975</v>
      </c>
      <c r="J47" s="17"/>
      <c r="K47" s="17">
        <f t="shared" si="1"/>
        <v>4622070.5679554977</v>
      </c>
      <c r="L47" s="17"/>
      <c r="M47" s="17">
        <f t="shared" si="2"/>
        <v>4622070.5679554977</v>
      </c>
    </row>
    <row r="48" spans="1:13" x14ac:dyDescent="0.25">
      <c r="A48" s="9" t="s">
        <v>22</v>
      </c>
      <c r="B48" s="2">
        <v>20</v>
      </c>
      <c r="C48" s="2">
        <v>55</v>
      </c>
      <c r="D48" s="2"/>
      <c r="E48" s="18">
        <v>781055</v>
      </c>
      <c r="F48" s="18">
        <v>11000</v>
      </c>
      <c r="G48" s="18">
        <v>1718</v>
      </c>
      <c r="H48" s="18">
        <f t="shared" si="0"/>
        <v>793773</v>
      </c>
      <c r="I48" s="18">
        <v>2975</v>
      </c>
      <c r="J48" s="18"/>
      <c r="K48" s="18">
        <f t="shared" si="1"/>
        <v>796748</v>
      </c>
      <c r="L48" s="18"/>
      <c r="M48" s="18">
        <f t="shared" si="2"/>
        <v>796748</v>
      </c>
    </row>
    <row r="49" spans="1:13" x14ac:dyDescent="0.25">
      <c r="A49" s="9" t="s">
        <v>23</v>
      </c>
      <c r="B49" s="2">
        <v>20</v>
      </c>
      <c r="C49" s="2">
        <v>55</v>
      </c>
      <c r="D49" s="2" t="s">
        <v>24</v>
      </c>
      <c r="E49" s="18">
        <v>3825322.5679554977</v>
      </c>
      <c r="F49" s="18"/>
      <c r="G49" s="18"/>
      <c r="H49" s="18">
        <f t="shared" si="0"/>
        <v>3825322.5679554977</v>
      </c>
      <c r="I49" s="18"/>
      <c r="J49" s="18"/>
      <c r="K49" s="18">
        <f t="shared" si="1"/>
        <v>3825322.5679554977</v>
      </c>
      <c r="L49" s="18"/>
      <c r="M49" s="18">
        <f t="shared" si="2"/>
        <v>3825322.5679554977</v>
      </c>
    </row>
    <row r="50" spans="1:13" x14ac:dyDescent="0.25">
      <c r="A50" s="9"/>
      <c r="B50" s="2"/>
      <c r="C50" s="2"/>
      <c r="D50" s="2"/>
      <c r="E50" s="18"/>
      <c r="F50" s="18"/>
      <c r="G50" s="18"/>
      <c r="H50" s="18">
        <f t="shared" si="0"/>
        <v>0</v>
      </c>
      <c r="I50" s="18"/>
      <c r="J50" s="18"/>
      <c r="K50" s="18">
        <f t="shared" si="1"/>
        <v>0</v>
      </c>
      <c r="L50" s="18"/>
      <c r="M50" s="18">
        <f t="shared" si="2"/>
        <v>0</v>
      </c>
    </row>
    <row r="51" spans="1:13" x14ac:dyDescent="0.25">
      <c r="A51" s="8" t="s">
        <v>25</v>
      </c>
      <c r="B51" s="2"/>
      <c r="C51" s="2"/>
      <c r="D51" s="2"/>
      <c r="E51" s="17"/>
      <c r="F51" s="17">
        <f>F52+F53</f>
        <v>20367</v>
      </c>
      <c r="G51" s="17">
        <f>G52+G53</f>
        <v>497580</v>
      </c>
      <c r="H51" s="17">
        <f t="shared" si="0"/>
        <v>517947</v>
      </c>
      <c r="I51" s="17">
        <f>I52+I53</f>
        <v>-3408</v>
      </c>
      <c r="J51" s="17"/>
      <c r="K51" s="17">
        <f t="shared" si="1"/>
        <v>514539</v>
      </c>
      <c r="L51" s="17"/>
      <c r="M51" s="17">
        <f t="shared" si="2"/>
        <v>514539</v>
      </c>
    </row>
    <row r="52" spans="1:13" x14ac:dyDescent="0.25">
      <c r="A52" s="9" t="s">
        <v>26</v>
      </c>
      <c r="B52" s="2">
        <v>20</v>
      </c>
      <c r="C52" s="2">
        <v>15</v>
      </c>
      <c r="D52" s="2" t="s">
        <v>27</v>
      </c>
      <c r="E52" s="18"/>
      <c r="F52" s="18">
        <v>20367</v>
      </c>
      <c r="G52" s="18">
        <v>3408</v>
      </c>
      <c r="H52" s="18">
        <f t="shared" si="0"/>
        <v>23775</v>
      </c>
      <c r="I52" s="18">
        <v>-3408</v>
      </c>
      <c r="J52" s="18"/>
      <c r="K52" s="18">
        <f t="shared" si="1"/>
        <v>20367</v>
      </c>
      <c r="L52" s="18"/>
      <c r="M52" s="18">
        <f t="shared" si="2"/>
        <v>20367</v>
      </c>
    </row>
    <row r="53" spans="1:13" x14ac:dyDescent="0.25">
      <c r="A53" s="9" t="s">
        <v>33</v>
      </c>
      <c r="B53" s="2">
        <v>20</v>
      </c>
      <c r="C53" s="2">
        <v>15</v>
      </c>
      <c r="D53" s="2" t="s">
        <v>34</v>
      </c>
      <c r="E53" s="18"/>
      <c r="F53" s="18"/>
      <c r="G53" s="18">
        <v>494172</v>
      </c>
      <c r="H53" s="18">
        <f t="shared" si="0"/>
        <v>494172</v>
      </c>
      <c r="I53" s="18"/>
      <c r="J53" s="18"/>
      <c r="K53" s="18">
        <f t="shared" si="1"/>
        <v>494172</v>
      </c>
      <c r="L53" s="18"/>
      <c r="M53" s="18">
        <f t="shared" si="2"/>
        <v>494172</v>
      </c>
    </row>
    <row r="54" spans="1:13" x14ac:dyDescent="0.25">
      <c r="A54" s="9"/>
      <c r="B54" s="2"/>
      <c r="C54" s="2"/>
      <c r="D54" s="2"/>
      <c r="E54" s="3"/>
      <c r="F54" s="3"/>
      <c r="G54" s="3"/>
      <c r="H54" s="18">
        <f t="shared" si="0"/>
        <v>0</v>
      </c>
      <c r="I54" s="3"/>
      <c r="J54" s="3"/>
      <c r="K54" s="18">
        <f t="shared" si="1"/>
        <v>0</v>
      </c>
      <c r="L54" s="3"/>
      <c r="M54" s="18">
        <f t="shared" si="2"/>
        <v>0</v>
      </c>
    </row>
    <row r="55" spans="1:13" x14ac:dyDescent="0.25">
      <c r="A55" s="8" t="s">
        <v>16</v>
      </c>
      <c r="B55" s="6"/>
      <c r="C55" s="6"/>
      <c r="D55" s="6"/>
      <c r="E55" s="17">
        <f>E56+E57</f>
        <v>1057786.7967350993</v>
      </c>
      <c r="F55" s="17">
        <f>F56+F57</f>
        <v>0</v>
      </c>
      <c r="G55" s="17">
        <f>G56+G57</f>
        <v>0</v>
      </c>
      <c r="H55" s="17">
        <f t="shared" si="0"/>
        <v>1057786.7967350993</v>
      </c>
      <c r="I55" s="17">
        <f>I56+I57</f>
        <v>0</v>
      </c>
      <c r="J55" s="17"/>
      <c r="K55" s="17">
        <f t="shared" si="1"/>
        <v>1057786.7967350993</v>
      </c>
      <c r="L55" s="17"/>
      <c r="M55" s="17">
        <f t="shared" si="2"/>
        <v>1057786.7967350993</v>
      </c>
    </row>
    <row r="56" spans="1:13" x14ac:dyDescent="0.25">
      <c r="A56" s="10" t="s">
        <v>28</v>
      </c>
      <c r="B56" s="2">
        <v>10</v>
      </c>
      <c r="C56" s="2">
        <v>601</v>
      </c>
      <c r="D56" s="2"/>
      <c r="E56" s="18">
        <v>223157</v>
      </c>
      <c r="F56" s="18"/>
      <c r="G56" s="18"/>
      <c r="H56" s="18">
        <f t="shared" si="0"/>
        <v>223157</v>
      </c>
      <c r="I56" s="18"/>
      <c r="J56" s="18"/>
      <c r="K56" s="18">
        <f t="shared" si="1"/>
        <v>223157</v>
      </c>
      <c r="L56" s="18"/>
      <c r="M56" s="18">
        <f t="shared" si="2"/>
        <v>223157</v>
      </c>
    </row>
    <row r="57" spans="1:13" x14ac:dyDescent="0.25">
      <c r="A57" s="10" t="s">
        <v>29</v>
      </c>
      <c r="B57" s="2">
        <v>10</v>
      </c>
      <c r="C57" s="2">
        <v>601</v>
      </c>
      <c r="D57" s="2" t="s">
        <v>24</v>
      </c>
      <c r="E57" s="18">
        <v>834629.79673509928</v>
      </c>
      <c r="F57" s="18"/>
      <c r="G57" s="18"/>
      <c r="H57" s="18">
        <f t="shared" si="0"/>
        <v>834629.79673509928</v>
      </c>
      <c r="I57" s="18"/>
      <c r="J57" s="18"/>
      <c r="K57" s="18">
        <f t="shared" si="1"/>
        <v>834629.79673509928</v>
      </c>
      <c r="L57" s="18"/>
      <c r="M57" s="18">
        <f t="shared" si="2"/>
        <v>834629.79673509928</v>
      </c>
    </row>
    <row r="58" spans="1:13" x14ac:dyDescent="0.25">
      <c r="A58" s="10"/>
      <c r="B58" s="2"/>
      <c r="C58" s="2"/>
      <c r="D58" s="2"/>
      <c r="E58" s="18"/>
      <c r="F58" s="18"/>
      <c r="G58" s="18"/>
      <c r="H58" s="18">
        <f t="shared" si="0"/>
        <v>0</v>
      </c>
      <c r="I58" s="18"/>
      <c r="J58" s="18"/>
      <c r="K58" s="18">
        <f t="shared" si="1"/>
        <v>0</v>
      </c>
      <c r="L58" s="18"/>
      <c r="M58" s="18">
        <f t="shared" si="2"/>
        <v>0</v>
      </c>
    </row>
    <row r="59" spans="1:13" x14ac:dyDescent="0.25">
      <c r="A59" s="8" t="s">
        <v>30</v>
      </c>
      <c r="B59" s="6"/>
      <c r="C59" s="6"/>
      <c r="D59" s="7"/>
      <c r="E59" s="17">
        <f>E60+E61</f>
        <v>61668</v>
      </c>
      <c r="F59" s="17">
        <f>F60+F61</f>
        <v>0</v>
      </c>
      <c r="G59" s="17">
        <f>G60+G61</f>
        <v>0</v>
      </c>
      <c r="H59" s="17">
        <f t="shared" si="0"/>
        <v>61668</v>
      </c>
      <c r="I59" s="17">
        <f>I60+I61</f>
        <v>0</v>
      </c>
      <c r="J59" s="17"/>
      <c r="K59" s="17">
        <f t="shared" si="1"/>
        <v>61668</v>
      </c>
      <c r="L59" s="17"/>
      <c r="M59" s="17">
        <f t="shared" si="2"/>
        <v>61668</v>
      </c>
    </row>
    <row r="60" spans="1:13" x14ac:dyDescent="0.25">
      <c r="A60" s="9" t="s">
        <v>22</v>
      </c>
      <c r="B60" s="2">
        <v>44</v>
      </c>
      <c r="C60" s="2">
        <v>55</v>
      </c>
      <c r="D60" s="2"/>
      <c r="E60" s="18">
        <v>55000</v>
      </c>
      <c r="F60" s="18"/>
      <c r="G60" s="18"/>
      <c r="H60" s="18">
        <f t="shared" si="0"/>
        <v>55000</v>
      </c>
      <c r="I60" s="18"/>
      <c r="J60" s="18"/>
      <c r="K60" s="18">
        <f t="shared" si="1"/>
        <v>55000</v>
      </c>
      <c r="L60" s="18"/>
      <c r="M60" s="18">
        <f t="shared" si="2"/>
        <v>55000</v>
      </c>
    </row>
    <row r="61" spans="1:13" x14ac:dyDescent="0.25">
      <c r="A61" s="10" t="s">
        <v>28</v>
      </c>
      <c r="B61" s="2">
        <v>44</v>
      </c>
      <c r="C61" s="2">
        <v>601</v>
      </c>
      <c r="D61" s="2"/>
      <c r="E61" s="18">
        <v>6668</v>
      </c>
      <c r="F61" s="18"/>
      <c r="G61" s="18"/>
      <c r="H61" s="18">
        <f t="shared" si="0"/>
        <v>6668</v>
      </c>
      <c r="I61" s="18"/>
      <c r="J61" s="18"/>
      <c r="K61" s="18">
        <f t="shared" si="1"/>
        <v>6668</v>
      </c>
      <c r="L61" s="18"/>
      <c r="M61" s="18">
        <f t="shared" si="2"/>
        <v>6668</v>
      </c>
    </row>
    <row r="62" spans="1:13" x14ac:dyDescent="0.25">
      <c r="A62" s="9"/>
      <c r="B62" s="2"/>
      <c r="C62" s="2"/>
      <c r="D62" s="2"/>
      <c r="E62" s="18"/>
      <c r="F62" s="18"/>
      <c r="G62" s="18"/>
      <c r="H62" s="18">
        <f t="shared" si="0"/>
        <v>0</v>
      </c>
      <c r="I62" s="18"/>
      <c r="J62" s="18"/>
      <c r="K62" s="18">
        <f t="shared" si="1"/>
        <v>0</v>
      </c>
      <c r="L62" s="18"/>
      <c r="M62" s="18">
        <f t="shared" si="2"/>
        <v>0</v>
      </c>
    </row>
    <row r="63" spans="1:13" x14ac:dyDescent="0.25">
      <c r="A63" s="8" t="s">
        <v>31</v>
      </c>
      <c r="B63" s="6">
        <v>60</v>
      </c>
      <c r="C63" s="6">
        <v>61</v>
      </c>
      <c r="D63" s="13"/>
      <c r="E63" s="17">
        <v>39600</v>
      </c>
      <c r="F63" s="17"/>
      <c r="G63" s="17"/>
      <c r="H63" s="17">
        <f t="shared" si="0"/>
        <v>39600</v>
      </c>
      <c r="I63" s="17"/>
      <c r="J63" s="17"/>
      <c r="K63" s="17">
        <f t="shared" si="1"/>
        <v>39600</v>
      </c>
      <c r="L63" s="17"/>
      <c r="M63" s="17">
        <f t="shared" si="2"/>
        <v>39600</v>
      </c>
    </row>
    <row r="64" spans="1:13" x14ac:dyDescent="0.25">
      <c r="A64" s="3"/>
      <c r="B64" s="2"/>
      <c r="C64" s="2"/>
      <c r="D64" s="3"/>
      <c r="E64" s="3"/>
      <c r="F64" s="3"/>
      <c r="G64" s="3"/>
      <c r="H64" s="3">
        <f t="shared" si="0"/>
        <v>0</v>
      </c>
      <c r="I64" s="3"/>
      <c r="J64" s="3"/>
      <c r="K64" s="3">
        <f t="shared" si="1"/>
        <v>0</v>
      </c>
      <c r="L64" s="3"/>
      <c r="M64" s="3">
        <f t="shared" si="2"/>
        <v>0</v>
      </c>
    </row>
    <row r="65" spans="1:13" x14ac:dyDescent="0.25">
      <c r="A65" s="3"/>
      <c r="B65" s="2"/>
      <c r="C65" s="2"/>
      <c r="D65" s="3"/>
      <c r="E65" s="3"/>
      <c r="F65" s="3"/>
      <c r="G65" s="3"/>
      <c r="H65" s="3">
        <f t="shared" si="0"/>
        <v>0</v>
      </c>
      <c r="I65" s="3"/>
      <c r="J65" s="3"/>
      <c r="K65" s="3">
        <f t="shared" si="1"/>
        <v>0</v>
      </c>
      <c r="L65" s="3"/>
      <c r="M65" s="3">
        <f t="shared" si="2"/>
        <v>0</v>
      </c>
    </row>
    <row r="66" spans="1:13" ht="17.25" x14ac:dyDescent="0.3">
      <c r="A66" s="1" t="s">
        <v>35</v>
      </c>
      <c r="B66" s="2"/>
      <c r="C66" s="2"/>
      <c r="D66" s="3"/>
      <c r="E66" s="14">
        <f>E67</f>
        <v>31034263.96815785</v>
      </c>
      <c r="F66" s="14">
        <f>F67+F70</f>
        <v>37000</v>
      </c>
      <c r="G66" s="14">
        <f>G67+G70</f>
        <v>222126</v>
      </c>
      <c r="H66" s="14">
        <f t="shared" si="0"/>
        <v>31293389.96815785</v>
      </c>
      <c r="I66" s="14">
        <f>I67+I70</f>
        <v>77925</v>
      </c>
      <c r="J66" s="14">
        <f>J67+J70</f>
        <v>-15624</v>
      </c>
      <c r="K66" s="14">
        <f t="shared" si="1"/>
        <v>31355690.96815785</v>
      </c>
      <c r="L66" s="14">
        <f>L67+L70</f>
        <v>2116050</v>
      </c>
      <c r="M66" s="14">
        <f t="shared" si="2"/>
        <v>33471740.96815785</v>
      </c>
    </row>
    <row r="67" spans="1:13" ht="17.25" x14ac:dyDescent="0.3">
      <c r="A67" s="1" t="s">
        <v>14</v>
      </c>
      <c r="B67" s="2"/>
      <c r="C67" s="2"/>
      <c r="D67" s="3"/>
      <c r="E67" s="14">
        <f>E68+E69</f>
        <v>31034263.96815785</v>
      </c>
      <c r="F67" s="14">
        <f>F68+F69</f>
        <v>37000</v>
      </c>
      <c r="G67" s="14">
        <f>G68+G69</f>
        <v>196126</v>
      </c>
      <c r="H67" s="14">
        <f t="shared" si="0"/>
        <v>31267389.96815785</v>
      </c>
      <c r="I67" s="14">
        <f>I68+I69</f>
        <v>65000</v>
      </c>
      <c r="J67" s="14">
        <f>J68+J69</f>
        <v>-15624</v>
      </c>
      <c r="K67" s="14">
        <f t="shared" si="1"/>
        <v>31316765.96815785</v>
      </c>
      <c r="L67" s="14">
        <f>L68+L69</f>
        <v>2100587</v>
      </c>
      <c r="M67" s="14">
        <f t="shared" si="2"/>
        <v>33417352.96815785</v>
      </c>
    </row>
    <row r="68" spans="1:13" ht="15.75" x14ac:dyDescent="0.25">
      <c r="A68" s="5" t="s">
        <v>15</v>
      </c>
      <c r="B68" s="2"/>
      <c r="C68" s="2"/>
      <c r="D68" s="3"/>
      <c r="E68" s="16">
        <f>E72+E74+E76+E88+E89+E92</f>
        <v>28523112.595566541</v>
      </c>
      <c r="F68" s="16">
        <f>F72+F74+F76+F88+F89+F92</f>
        <v>37000</v>
      </c>
      <c r="G68" s="16">
        <f>G72+G74+G76+G88+G89+G92</f>
        <v>196126</v>
      </c>
      <c r="H68" s="16">
        <f t="shared" si="0"/>
        <v>28756238.595566541</v>
      </c>
      <c r="I68" s="16">
        <f>I72+I74+I76+I88+I89+I92</f>
        <v>65000</v>
      </c>
      <c r="J68" s="16">
        <f>J72+J74+J76+J88+J89+J92</f>
        <v>-15624</v>
      </c>
      <c r="K68" s="16">
        <f t="shared" si="1"/>
        <v>28805614.595566541</v>
      </c>
      <c r="L68" s="16">
        <f>L72+L74+L76+L88+L89+L92</f>
        <v>2100587</v>
      </c>
      <c r="M68" s="16">
        <f t="shared" si="2"/>
        <v>30906201.595566541</v>
      </c>
    </row>
    <row r="69" spans="1:13" ht="15.75" x14ac:dyDescent="0.25">
      <c r="A69" s="4" t="s">
        <v>16</v>
      </c>
      <c r="B69" s="2"/>
      <c r="C69" s="2"/>
      <c r="D69" s="3"/>
      <c r="E69" s="15">
        <f>E83+E90</f>
        <v>2511151.3725913079</v>
      </c>
      <c r="F69" s="15">
        <f>F83+F90</f>
        <v>0</v>
      </c>
      <c r="G69" s="15">
        <f>G83+G90</f>
        <v>0</v>
      </c>
      <c r="H69" s="15">
        <f t="shared" si="0"/>
        <v>2511151.3725913079</v>
      </c>
      <c r="I69" s="15">
        <f>I83+I90</f>
        <v>0</v>
      </c>
      <c r="J69" s="15">
        <f>J83+J90</f>
        <v>0</v>
      </c>
      <c r="K69" s="15">
        <f t="shared" si="1"/>
        <v>2511151.3725913079</v>
      </c>
      <c r="L69" s="15">
        <f>L83+L90</f>
        <v>0</v>
      </c>
      <c r="M69" s="15">
        <f t="shared" si="2"/>
        <v>2511151.3725913079</v>
      </c>
    </row>
    <row r="70" spans="1:13" ht="17.25" x14ac:dyDescent="0.3">
      <c r="A70" s="1" t="s">
        <v>17</v>
      </c>
      <c r="B70" s="2"/>
      <c r="C70" s="2"/>
      <c r="D70" s="3"/>
      <c r="E70" s="15"/>
      <c r="F70" s="14">
        <f>F80</f>
        <v>0</v>
      </c>
      <c r="G70" s="14">
        <f>G80</f>
        <v>26000</v>
      </c>
      <c r="H70" s="14">
        <f t="shared" si="0"/>
        <v>26000</v>
      </c>
      <c r="I70" s="14">
        <f>I80</f>
        <v>12925</v>
      </c>
      <c r="J70" s="14">
        <f>J80</f>
        <v>0</v>
      </c>
      <c r="K70" s="14">
        <f t="shared" si="1"/>
        <v>38925</v>
      </c>
      <c r="L70" s="14">
        <f>L80</f>
        <v>15463</v>
      </c>
      <c r="M70" s="14">
        <f t="shared" si="2"/>
        <v>54388</v>
      </c>
    </row>
    <row r="71" spans="1:13" x14ac:dyDescent="0.25">
      <c r="A71" s="3"/>
      <c r="B71" s="2"/>
      <c r="C71" s="2"/>
      <c r="D71" s="3"/>
      <c r="E71" s="3"/>
      <c r="F71" s="3"/>
      <c r="G71" s="3"/>
      <c r="H71" s="3">
        <f t="shared" si="0"/>
        <v>0</v>
      </c>
      <c r="I71" s="3"/>
      <c r="J71" s="3"/>
      <c r="K71" s="3">
        <f t="shared" ref="K71:K114" si="3">H71+I71+J71</f>
        <v>0</v>
      </c>
      <c r="L71" s="3"/>
      <c r="M71" s="3">
        <f t="shared" ref="M71:M114" si="4">K71+L71</f>
        <v>0</v>
      </c>
    </row>
    <row r="72" spans="1:13" x14ac:dyDescent="0.25">
      <c r="A72" s="8" t="s">
        <v>18</v>
      </c>
      <c r="B72" s="2">
        <v>20</v>
      </c>
      <c r="C72" s="2">
        <v>41</v>
      </c>
      <c r="D72" s="2" t="s">
        <v>19</v>
      </c>
      <c r="E72" s="17">
        <v>4000</v>
      </c>
      <c r="F72" s="17"/>
      <c r="G72" s="17">
        <v>2458</v>
      </c>
      <c r="H72" s="17">
        <f t="shared" si="0"/>
        <v>6458</v>
      </c>
      <c r="I72" s="17"/>
      <c r="J72" s="17"/>
      <c r="K72" s="17">
        <f t="shared" si="3"/>
        <v>6458</v>
      </c>
      <c r="L72" s="17"/>
      <c r="M72" s="17">
        <f t="shared" si="4"/>
        <v>6458</v>
      </c>
    </row>
    <row r="73" spans="1:13" ht="15.75" x14ac:dyDescent="0.25">
      <c r="A73" s="4"/>
      <c r="B73" s="2"/>
      <c r="C73" s="12"/>
      <c r="D73" s="12"/>
      <c r="E73" s="3"/>
      <c r="F73" s="3"/>
      <c r="G73" s="3"/>
      <c r="H73" s="3">
        <f t="shared" si="0"/>
        <v>0</v>
      </c>
      <c r="I73" s="3"/>
      <c r="J73" s="3"/>
      <c r="K73" s="3">
        <f t="shared" si="3"/>
        <v>0</v>
      </c>
      <c r="L73" s="3"/>
      <c r="M73" s="3">
        <f t="shared" si="4"/>
        <v>0</v>
      </c>
    </row>
    <row r="74" spans="1:13" x14ac:dyDescent="0.25">
      <c r="A74" s="8" t="s">
        <v>20</v>
      </c>
      <c r="B74" s="2">
        <v>20</v>
      </c>
      <c r="C74" s="2">
        <v>50</v>
      </c>
      <c r="D74" s="11"/>
      <c r="E74" s="17">
        <v>17205842</v>
      </c>
      <c r="F74" s="17"/>
      <c r="G74" s="17">
        <v>6735</v>
      </c>
      <c r="H74" s="17">
        <f t="shared" si="0"/>
        <v>17212577</v>
      </c>
      <c r="I74" s="18">
        <f>197500-164000</f>
        <v>33500</v>
      </c>
      <c r="J74" s="18"/>
      <c r="K74" s="17">
        <f t="shared" si="3"/>
        <v>17246077</v>
      </c>
      <c r="L74" s="18"/>
      <c r="M74" s="17">
        <f t="shared" si="4"/>
        <v>17246077</v>
      </c>
    </row>
    <row r="75" spans="1:13" x14ac:dyDescent="0.25">
      <c r="A75" s="3"/>
      <c r="B75" s="2"/>
      <c r="C75" s="2"/>
      <c r="D75" s="2"/>
      <c r="E75" s="3"/>
      <c r="F75" s="3"/>
      <c r="G75" s="3"/>
      <c r="H75" s="3">
        <f t="shared" si="0"/>
        <v>0</v>
      </c>
      <c r="I75" s="3"/>
      <c r="J75" s="3"/>
      <c r="K75" s="3">
        <f t="shared" si="3"/>
        <v>0</v>
      </c>
      <c r="L75" s="3"/>
      <c r="M75" s="3">
        <f t="shared" si="4"/>
        <v>0</v>
      </c>
    </row>
    <row r="76" spans="1:13" x14ac:dyDescent="0.25">
      <c r="A76" s="8" t="s">
        <v>21</v>
      </c>
      <c r="B76" s="6"/>
      <c r="C76" s="6"/>
      <c r="D76" s="6"/>
      <c r="E76" s="17">
        <f>E77+E78</f>
        <v>10625668.595566539</v>
      </c>
      <c r="F76" s="17">
        <f>F77+F78</f>
        <v>37000</v>
      </c>
      <c r="G76" s="17">
        <f>G77+G78</f>
        <v>186933</v>
      </c>
      <c r="H76" s="17">
        <f t="shared" si="0"/>
        <v>10849601.595566539</v>
      </c>
      <c r="I76" s="17">
        <f>I77+I78</f>
        <v>31500</v>
      </c>
      <c r="J76" s="17">
        <f>J77+J78</f>
        <v>-15624</v>
      </c>
      <c r="K76" s="17">
        <f t="shared" si="3"/>
        <v>10865477.595566539</v>
      </c>
      <c r="L76" s="17">
        <f>L77+L78</f>
        <v>2100587</v>
      </c>
      <c r="M76" s="17">
        <f t="shared" si="4"/>
        <v>12966064.595566539</v>
      </c>
    </row>
    <row r="77" spans="1:13" x14ac:dyDescent="0.25">
      <c r="A77" s="9" t="s">
        <v>22</v>
      </c>
      <c r="B77" s="2">
        <v>20</v>
      </c>
      <c r="C77" s="2">
        <v>55</v>
      </c>
      <c r="D77" s="2"/>
      <c r="E77" s="18">
        <v>1729963</v>
      </c>
      <c r="F77" s="18">
        <v>37000</v>
      </c>
      <c r="G77" s="18">
        <v>186933</v>
      </c>
      <c r="H77" s="18">
        <f t="shared" si="0"/>
        <v>1953896</v>
      </c>
      <c r="I77" s="18">
        <v>31500</v>
      </c>
      <c r="J77" s="18"/>
      <c r="K77" s="18">
        <f t="shared" si="3"/>
        <v>1985396</v>
      </c>
      <c r="L77" s="18">
        <v>2100587</v>
      </c>
      <c r="M77" s="18">
        <f t="shared" si="4"/>
        <v>4085983</v>
      </c>
    </row>
    <row r="78" spans="1:13" x14ac:dyDescent="0.25">
      <c r="A78" s="9" t="s">
        <v>23</v>
      </c>
      <c r="B78" s="2">
        <v>20</v>
      </c>
      <c r="C78" s="2">
        <v>55</v>
      </c>
      <c r="D78" s="2" t="s">
        <v>24</v>
      </c>
      <c r="E78" s="18">
        <v>8895705.5955665391</v>
      </c>
      <c r="F78" s="18"/>
      <c r="G78" s="18"/>
      <c r="H78" s="18">
        <f t="shared" si="0"/>
        <v>8895705.5955665391</v>
      </c>
      <c r="I78" s="18"/>
      <c r="J78" s="18">
        <v>-15624</v>
      </c>
      <c r="K78" s="18">
        <f t="shared" si="3"/>
        <v>8880081.5955665391</v>
      </c>
      <c r="L78" s="18"/>
      <c r="M78" s="18">
        <f t="shared" si="4"/>
        <v>8880081.5955665391</v>
      </c>
    </row>
    <row r="79" spans="1:13" x14ac:dyDescent="0.25">
      <c r="A79" s="9"/>
      <c r="B79" s="2"/>
      <c r="C79" s="2"/>
      <c r="D79" s="2"/>
      <c r="E79" s="18"/>
      <c r="F79" s="18"/>
      <c r="G79" s="18"/>
      <c r="H79" s="18">
        <f t="shared" si="0"/>
        <v>0</v>
      </c>
      <c r="I79" s="18"/>
      <c r="J79" s="18"/>
      <c r="K79" s="18">
        <f t="shared" si="3"/>
        <v>0</v>
      </c>
      <c r="L79" s="18"/>
      <c r="M79" s="18">
        <f t="shared" si="4"/>
        <v>0</v>
      </c>
    </row>
    <row r="80" spans="1:13" x14ac:dyDescent="0.25">
      <c r="A80" s="8" t="s">
        <v>25</v>
      </c>
      <c r="B80" s="2"/>
      <c r="C80" s="2"/>
      <c r="D80" s="2"/>
      <c r="E80" s="18"/>
      <c r="F80" s="17">
        <f>F81</f>
        <v>0</v>
      </c>
      <c r="G80" s="17">
        <f>G81</f>
        <v>26000</v>
      </c>
      <c r="H80" s="17">
        <f t="shared" si="0"/>
        <v>26000</v>
      </c>
      <c r="I80" s="17">
        <f>I81</f>
        <v>12925</v>
      </c>
      <c r="J80" s="17">
        <f>J81</f>
        <v>0</v>
      </c>
      <c r="K80" s="17">
        <f t="shared" si="3"/>
        <v>38925</v>
      </c>
      <c r="L80" s="17">
        <f>L81</f>
        <v>15463</v>
      </c>
      <c r="M80" s="17">
        <f t="shared" si="4"/>
        <v>54388</v>
      </c>
    </row>
    <row r="81" spans="1:13" x14ac:dyDescent="0.25">
      <c r="A81" s="9" t="s">
        <v>26</v>
      </c>
      <c r="B81" s="2">
        <v>20</v>
      </c>
      <c r="C81" s="2">
        <v>15</v>
      </c>
      <c r="D81" s="2" t="s">
        <v>27</v>
      </c>
      <c r="E81" s="18"/>
      <c r="F81" s="18"/>
      <c r="G81" s="18">
        <v>26000</v>
      </c>
      <c r="H81" s="18">
        <f t="shared" si="0"/>
        <v>26000</v>
      </c>
      <c r="I81" s="18">
        <v>12925</v>
      </c>
      <c r="J81" s="18"/>
      <c r="K81" s="18">
        <f t="shared" si="3"/>
        <v>38925</v>
      </c>
      <c r="L81" s="18">
        <v>15463</v>
      </c>
      <c r="M81" s="18">
        <f t="shared" si="4"/>
        <v>54388</v>
      </c>
    </row>
    <row r="82" spans="1:13" x14ac:dyDescent="0.25">
      <c r="A82" s="9"/>
      <c r="B82" s="2"/>
      <c r="C82" s="2"/>
      <c r="D82" s="2"/>
      <c r="E82" s="3"/>
      <c r="F82" s="3"/>
      <c r="G82" s="3"/>
      <c r="H82" s="18">
        <f t="shared" si="0"/>
        <v>0</v>
      </c>
      <c r="I82" s="3"/>
      <c r="J82" s="3"/>
      <c r="K82" s="18">
        <f t="shared" si="3"/>
        <v>0</v>
      </c>
      <c r="L82" s="3"/>
      <c r="M82" s="18">
        <f t="shared" si="4"/>
        <v>0</v>
      </c>
    </row>
    <row r="83" spans="1:13" x14ac:dyDescent="0.25">
      <c r="A83" s="8" t="s">
        <v>16</v>
      </c>
      <c r="B83" s="6"/>
      <c r="C83" s="6"/>
      <c r="D83" s="6"/>
      <c r="E83" s="17">
        <f>E84+E85</f>
        <v>2440452.3725913079</v>
      </c>
      <c r="F83" s="17">
        <f>F84+F85</f>
        <v>0</v>
      </c>
      <c r="G83" s="17">
        <f>G84+G85</f>
        <v>0</v>
      </c>
      <c r="H83" s="17">
        <f t="shared" si="0"/>
        <v>2440452.3725913079</v>
      </c>
      <c r="I83" s="17">
        <f>I84+I85</f>
        <v>0</v>
      </c>
      <c r="J83" s="17">
        <f>J84+J85</f>
        <v>0</v>
      </c>
      <c r="K83" s="17">
        <f t="shared" si="3"/>
        <v>2440452.3725913079</v>
      </c>
      <c r="L83" s="17">
        <f>L84+L85</f>
        <v>0</v>
      </c>
      <c r="M83" s="17">
        <f t="shared" si="4"/>
        <v>2440452.3725913079</v>
      </c>
    </row>
    <row r="84" spans="1:13" x14ac:dyDescent="0.25">
      <c r="A84" s="10" t="s">
        <v>28</v>
      </c>
      <c r="B84" s="2">
        <v>10</v>
      </c>
      <c r="C84" s="2">
        <v>601</v>
      </c>
      <c r="D84" s="2"/>
      <c r="E84" s="18">
        <v>494271</v>
      </c>
      <c r="F84" s="18"/>
      <c r="G84" s="18"/>
      <c r="H84" s="18">
        <f t="shared" ref="H84:H114" si="5">E84+F84+G84</f>
        <v>494271</v>
      </c>
      <c r="I84" s="18"/>
      <c r="J84" s="18"/>
      <c r="K84" s="18">
        <f t="shared" si="3"/>
        <v>494271</v>
      </c>
      <c r="L84" s="18"/>
      <c r="M84" s="18">
        <f t="shared" si="4"/>
        <v>494271</v>
      </c>
    </row>
    <row r="85" spans="1:13" x14ac:dyDescent="0.25">
      <c r="A85" s="10" t="s">
        <v>29</v>
      </c>
      <c r="B85" s="2">
        <v>10</v>
      </c>
      <c r="C85" s="2">
        <v>601</v>
      </c>
      <c r="D85" s="2" t="s">
        <v>24</v>
      </c>
      <c r="E85" s="18">
        <v>1946181.3725913079</v>
      </c>
      <c r="F85" s="18"/>
      <c r="G85" s="18"/>
      <c r="H85" s="18">
        <f t="shared" si="5"/>
        <v>1946181.3725913079</v>
      </c>
      <c r="I85" s="18"/>
      <c r="J85" s="18"/>
      <c r="K85" s="18">
        <f t="shared" si="3"/>
        <v>1946181.3725913079</v>
      </c>
      <c r="L85" s="18"/>
      <c r="M85" s="18">
        <f t="shared" si="4"/>
        <v>1946181.3725913079</v>
      </c>
    </row>
    <row r="86" spans="1:13" x14ac:dyDescent="0.25">
      <c r="A86" s="3"/>
      <c r="B86" s="2"/>
      <c r="C86" s="2"/>
      <c r="D86" s="3"/>
      <c r="E86" s="3"/>
      <c r="F86" s="3"/>
      <c r="G86" s="3"/>
      <c r="H86" s="3">
        <f t="shared" si="5"/>
        <v>0</v>
      </c>
      <c r="I86" s="3"/>
      <c r="J86" s="3"/>
      <c r="K86" s="3">
        <f t="shared" si="3"/>
        <v>0</v>
      </c>
      <c r="L86" s="3"/>
      <c r="M86" s="3">
        <f t="shared" si="4"/>
        <v>0</v>
      </c>
    </row>
    <row r="87" spans="1:13" x14ac:dyDescent="0.25">
      <c r="A87" s="8" t="s">
        <v>30</v>
      </c>
      <c r="B87" s="6"/>
      <c r="C87" s="6"/>
      <c r="D87" s="7"/>
      <c r="E87" s="17">
        <f>E88+E89+E90</f>
        <v>741501</v>
      </c>
      <c r="F87" s="17">
        <f>F88+F89+F90</f>
        <v>0</v>
      </c>
      <c r="G87" s="17">
        <f>G88+G89+G90</f>
        <v>0</v>
      </c>
      <c r="H87" s="17">
        <f t="shared" si="5"/>
        <v>741501</v>
      </c>
      <c r="I87" s="17">
        <f>I88+I89+I90</f>
        <v>0</v>
      </c>
      <c r="J87" s="17">
        <f>J88+J89+J90</f>
        <v>0</v>
      </c>
      <c r="K87" s="17">
        <f t="shared" si="3"/>
        <v>741501</v>
      </c>
      <c r="L87" s="17">
        <f>L88+L89+L90</f>
        <v>0</v>
      </c>
      <c r="M87" s="17">
        <f t="shared" si="4"/>
        <v>741501</v>
      </c>
    </row>
    <row r="88" spans="1:13" x14ac:dyDescent="0.25">
      <c r="A88" s="9" t="s">
        <v>20</v>
      </c>
      <c r="B88" s="2">
        <v>44</v>
      </c>
      <c r="C88" s="2">
        <v>50</v>
      </c>
      <c r="D88" s="2"/>
      <c r="E88" s="18">
        <v>87678</v>
      </c>
      <c r="F88" s="18"/>
      <c r="G88" s="18"/>
      <c r="H88" s="18">
        <f t="shared" si="5"/>
        <v>87678</v>
      </c>
      <c r="I88" s="18"/>
      <c r="J88" s="18"/>
      <c r="K88" s="18">
        <f t="shared" si="3"/>
        <v>87678</v>
      </c>
      <c r="L88" s="18"/>
      <c r="M88" s="18">
        <f t="shared" si="4"/>
        <v>87678</v>
      </c>
    </row>
    <row r="89" spans="1:13" x14ac:dyDescent="0.25">
      <c r="A89" s="9" t="s">
        <v>22</v>
      </c>
      <c r="B89" s="2">
        <v>44</v>
      </c>
      <c r="C89" s="2">
        <v>55</v>
      </c>
      <c r="D89" s="2"/>
      <c r="E89" s="18">
        <v>583124</v>
      </c>
      <c r="F89" s="18"/>
      <c r="G89" s="18"/>
      <c r="H89" s="18">
        <f t="shared" si="5"/>
        <v>583124</v>
      </c>
      <c r="I89" s="18"/>
      <c r="J89" s="18"/>
      <c r="K89" s="18">
        <f t="shared" si="3"/>
        <v>583124</v>
      </c>
      <c r="L89" s="18"/>
      <c r="M89" s="18">
        <f t="shared" si="4"/>
        <v>583124</v>
      </c>
    </row>
    <row r="90" spans="1:13" x14ac:dyDescent="0.25">
      <c r="A90" s="10" t="s">
        <v>28</v>
      </c>
      <c r="B90" s="2">
        <v>44</v>
      </c>
      <c r="C90" s="2">
        <v>601</v>
      </c>
      <c r="D90" s="2"/>
      <c r="E90" s="18">
        <v>70699</v>
      </c>
      <c r="F90" s="18"/>
      <c r="G90" s="18"/>
      <c r="H90" s="18">
        <f t="shared" si="5"/>
        <v>70699</v>
      </c>
      <c r="I90" s="18"/>
      <c r="J90" s="18"/>
      <c r="K90" s="18">
        <f t="shared" si="3"/>
        <v>70699</v>
      </c>
      <c r="L90" s="18"/>
      <c r="M90" s="18">
        <f t="shared" si="4"/>
        <v>70699</v>
      </c>
    </row>
    <row r="91" spans="1:13" x14ac:dyDescent="0.25">
      <c r="A91" s="9"/>
      <c r="B91" s="2"/>
      <c r="C91" s="2"/>
      <c r="D91" s="2"/>
      <c r="E91" s="18"/>
      <c r="F91" s="18"/>
      <c r="G91" s="18"/>
      <c r="H91" s="18">
        <f t="shared" si="5"/>
        <v>0</v>
      </c>
      <c r="I91" s="18"/>
      <c r="J91" s="18"/>
      <c r="K91" s="18">
        <f t="shared" si="3"/>
        <v>0</v>
      </c>
      <c r="L91" s="18"/>
      <c r="M91" s="18">
        <f t="shared" si="4"/>
        <v>0</v>
      </c>
    </row>
    <row r="92" spans="1:13" x14ac:dyDescent="0.25">
      <c r="A92" s="8" t="s">
        <v>31</v>
      </c>
      <c r="B92" s="6">
        <v>60</v>
      </c>
      <c r="C92" s="6">
        <v>61</v>
      </c>
      <c r="D92" s="13"/>
      <c r="E92" s="17">
        <v>16800</v>
      </c>
      <c r="F92" s="17"/>
      <c r="G92" s="17"/>
      <c r="H92" s="17">
        <f t="shared" si="5"/>
        <v>16800</v>
      </c>
      <c r="I92" s="17"/>
      <c r="J92" s="17"/>
      <c r="K92" s="17">
        <f t="shared" si="3"/>
        <v>16800</v>
      </c>
      <c r="L92" s="17"/>
      <c r="M92" s="17">
        <f t="shared" si="4"/>
        <v>16800</v>
      </c>
    </row>
    <row r="93" spans="1:13" x14ac:dyDescent="0.25">
      <c r="H93">
        <f t="shared" si="5"/>
        <v>0</v>
      </c>
      <c r="K93">
        <f t="shared" si="3"/>
        <v>0</v>
      </c>
      <c r="M93">
        <f t="shared" si="4"/>
        <v>0</v>
      </c>
    </row>
    <row r="94" spans="1:13" x14ac:dyDescent="0.25">
      <c r="H94">
        <f t="shared" si="5"/>
        <v>0</v>
      </c>
      <c r="K94">
        <f t="shared" si="3"/>
        <v>0</v>
      </c>
      <c r="M94">
        <f t="shared" si="4"/>
        <v>0</v>
      </c>
    </row>
    <row r="95" spans="1:13" s="23" customFormat="1" ht="17.25" x14ac:dyDescent="0.3">
      <c r="A95" s="22" t="s">
        <v>36</v>
      </c>
      <c r="H95" s="23">
        <f t="shared" si="5"/>
        <v>0</v>
      </c>
      <c r="K95" s="23">
        <f t="shared" si="3"/>
        <v>0</v>
      </c>
      <c r="M95" s="23">
        <f t="shared" si="4"/>
        <v>0</v>
      </c>
    </row>
    <row r="96" spans="1:13" s="23" customFormat="1" x14ac:dyDescent="0.25">
      <c r="H96" s="23">
        <f t="shared" si="5"/>
        <v>0</v>
      </c>
      <c r="K96" s="23">
        <f t="shared" si="3"/>
        <v>0</v>
      </c>
      <c r="M96" s="23">
        <f t="shared" si="4"/>
        <v>0</v>
      </c>
    </row>
    <row r="97" spans="1:13" s="23" customFormat="1" ht="17.25" x14ac:dyDescent="0.3">
      <c r="A97" s="22" t="s">
        <v>37</v>
      </c>
      <c r="B97" s="24"/>
      <c r="C97" s="24"/>
      <c r="D97" s="25"/>
      <c r="E97" s="26">
        <f>E98+E101</f>
        <v>1519201</v>
      </c>
      <c r="F97" s="26">
        <f>F98+F101</f>
        <v>-111167</v>
      </c>
      <c r="G97" s="26">
        <f>G98+G101</f>
        <v>294193</v>
      </c>
      <c r="H97" s="26">
        <f t="shared" si="5"/>
        <v>1702227</v>
      </c>
      <c r="I97" s="26">
        <f>I98+I101</f>
        <v>-9675</v>
      </c>
      <c r="J97" s="26"/>
      <c r="K97" s="26">
        <f>H97+I97+J97</f>
        <v>1692552</v>
      </c>
      <c r="L97" s="26">
        <f>L98+L101</f>
        <v>-224363</v>
      </c>
      <c r="M97" s="26">
        <f t="shared" si="4"/>
        <v>1468189</v>
      </c>
    </row>
    <row r="98" spans="1:13" s="23" customFormat="1" ht="17.25" x14ac:dyDescent="0.3">
      <c r="A98" s="22" t="s">
        <v>14</v>
      </c>
      <c r="B98" s="24"/>
      <c r="C98" s="24"/>
      <c r="D98" s="25"/>
      <c r="E98" s="26">
        <f>E99+E100</f>
        <v>1448027</v>
      </c>
      <c r="F98" s="26">
        <f>F99+F100</f>
        <v>-53000</v>
      </c>
      <c r="G98" s="26">
        <f>G99+G100</f>
        <v>278853</v>
      </c>
      <c r="H98" s="26">
        <f t="shared" si="5"/>
        <v>1673880</v>
      </c>
      <c r="I98" s="26">
        <f>I99+I100</f>
        <v>-9675</v>
      </c>
      <c r="J98" s="26"/>
      <c r="K98" s="26">
        <f t="shared" si="3"/>
        <v>1664205</v>
      </c>
      <c r="L98" s="26">
        <f>L99+L100</f>
        <v>-208900</v>
      </c>
      <c r="M98" s="26">
        <f t="shared" si="4"/>
        <v>1455305</v>
      </c>
    </row>
    <row r="99" spans="1:13" s="23" customFormat="1" ht="15.75" x14ac:dyDescent="0.25">
      <c r="A99" s="29" t="s">
        <v>15</v>
      </c>
      <c r="B99" s="24"/>
      <c r="C99" s="24"/>
      <c r="D99" s="25"/>
      <c r="E99" s="30">
        <f>E104+E106</f>
        <v>1157800</v>
      </c>
      <c r="F99" s="30">
        <f>F104+F106</f>
        <v>-53000</v>
      </c>
      <c r="G99" s="30">
        <f>G104+G106</f>
        <v>278853</v>
      </c>
      <c r="H99" s="30">
        <f t="shared" si="5"/>
        <v>1383653</v>
      </c>
      <c r="I99" s="30">
        <f>I104+I106</f>
        <v>-9675</v>
      </c>
      <c r="J99" s="30"/>
      <c r="K99" s="30">
        <f>H99+I99+J99</f>
        <v>1373978</v>
      </c>
      <c r="L99" s="30">
        <f>L104+L106</f>
        <v>-208900</v>
      </c>
      <c r="M99" s="30">
        <f t="shared" si="4"/>
        <v>1165078</v>
      </c>
    </row>
    <row r="100" spans="1:13" s="23" customFormat="1" ht="15.75" x14ac:dyDescent="0.25">
      <c r="A100" s="27" t="s">
        <v>16</v>
      </c>
      <c r="B100" s="31"/>
      <c r="C100" s="31"/>
      <c r="D100" s="32"/>
      <c r="E100" s="28">
        <f>E109</f>
        <v>290227</v>
      </c>
      <c r="F100" s="28">
        <f>F109</f>
        <v>0</v>
      </c>
      <c r="G100" s="28">
        <f>G109</f>
        <v>0</v>
      </c>
      <c r="H100" s="28">
        <f t="shared" si="5"/>
        <v>290227</v>
      </c>
      <c r="I100" s="28">
        <f>I109</f>
        <v>0</v>
      </c>
      <c r="J100" s="28"/>
      <c r="K100" s="28">
        <f t="shared" si="3"/>
        <v>290227</v>
      </c>
      <c r="L100" s="28">
        <f>L109</f>
        <v>0</v>
      </c>
      <c r="M100" s="28">
        <f t="shared" si="4"/>
        <v>290227</v>
      </c>
    </row>
    <row r="101" spans="1:13" s="23" customFormat="1" ht="17.25" x14ac:dyDescent="0.3">
      <c r="A101" s="22" t="s">
        <v>17</v>
      </c>
      <c r="B101" s="31"/>
      <c r="C101" s="31"/>
      <c r="D101" s="32"/>
      <c r="E101" s="33">
        <f>E112</f>
        <v>71174</v>
      </c>
      <c r="F101" s="33">
        <f>F112</f>
        <v>-58167</v>
      </c>
      <c r="G101" s="33">
        <f>G112</f>
        <v>15340</v>
      </c>
      <c r="H101" s="33">
        <f t="shared" si="5"/>
        <v>28347</v>
      </c>
      <c r="I101" s="33">
        <f>I112</f>
        <v>0</v>
      </c>
      <c r="J101" s="33"/>
      <c r="K101" s="33">
        <f t="shared" si="3"/>
        <v>28347</v>
      </c>
      <c r="L101" s="33">
        <f>L112</f>
        <v>-15463</v>
      </c>
      <c r="M101" s="33">
        <f t="shared" si="4"/>
        <v>12884</v>
      </c>
    </row>
    <row r="102" spans="1:13" s="23" customFormat="1" x14ac:dyDescent="0.25">
      <c r="A102" s="34" t="s">
        <v>38</v>
      </c>
      <c r="B102" s="24"/>
      <c r="C102" s="24"/>
      <c r="D102" s="25"/>
      <c r="E102" s="35">
        <f>E114</f>
        <v>12884</v>
      </c>
      <c r="F102" s="35">
        <f>F114</f>
        <v>0</v>
      </c>
      <c r="G102" s="35">
        <f>G114</f>
        <v>0</v>
      </c>
      <c r="H102" s="35">
        <f t="shared" si="5"/>
        <v>12884</v>
      </c>
      <c r="I102" s="35">
        <f>I114</f>
        <v>0</v>
      </c>
      <c r="J102" s="35"/>
      <c r="K102" s="35">
        <f t="shared" si="3"/>
        <v>12884</v>
      </c>
      <c r="L102" s="35">
        <f>L114</f>
        <v>0</v>
      </c>
      <c r="M102" s="35">
        <f t="shared" si="4"/>
        <v>12884</v>
      </c>
    </row>
    <row r="103" spans="1:13" s="23" customFormat="1" ht="15.75" x14ac:dyDescent="0.25">
      <c r="A103" s="29"/>
      <c r="B103" s="24"/>
      <c r="C103" s="24"/>
      <c r="D103" s="25"/>
      <c r="E103" s="25"/>
      <c r="F103" s="25"/>
      <c r="G103" s="25"/>
      <c r="H103" s="25">
        <f t="shared" si="5"/>
        <v>0</v>
      </c>
      <c r="I103" s="37"/>
      <c r="J103" s="37"/>
      <c r="K103" s="25">
        <f t="shared" si="3"/>
        <v>0</v>
      </c>
      <c r="L103" s="37"/>
      <c r="M103" s="25">
        <f t="shared" si="4"/>
        <v>0</v>
      </c>
    </row>
    <row r="104" spans="1:13" s="23" customFormat="1" x14ac:dyDescent="0.25">
      <c r="A104" s="36" t="s">
        <v>20</v>
      </c>
      <c r="B104" s="24">
        <v>20</v>
      </c>
      <c r="C104" s="24">
        <v>50</v>
      </c>
      <c r="D104" s="32"/>
      <c r="E104" s="37">
        <v>142000</v>
      </c>
      <c r="F104" s="37"/>
      <c r="G104" s="37">
        <v>278853</v>
      </c>
      <c r="H104" s="37">
        <f t="shared" si="5"/>
        <v>420853</v>
      </c>
      <c r="I104" s="35">
        <v>-142000</v>
      </c>
      <c r="J104" s="25"/>
      <c r="K104" s="37">
        <f t="shared" si="3"/>
        <v>278853</v>
      </c>
      <c r="L104" s="37">
        <v>-208900</v>
      </c>
      <c r="M104" s="37">
        <f t="shared" si="4"/>
        <v>69953</v>
      </c>
    </row>
    <row r="105" spans="1:13" s="23" customFormat="1" x14ac:dyDescent="0.25">
      <c r="A105" s="25"/>
      <c r="B105" s="24"/>
      <c r="C105" s="24"/>
      <c r="D105" s="25"/>
      <c r="E105" s="25"/>
      <c r="F105" s="25"/>
      <c r="G105" s="25"/>
      <c r="H105" s="25">
        <f t="shared" si="5"/>
        <v>0</v>
      </c>
      <c r="I105" s="37"/>
      <c r="J105" s="37"/>
      <c r="K105" s="25">
        <f t="shared" si="3"/>
        <v>0</v>
      </c>
      <c r="L105" s="37"/>
      <c r="M105" s="25">
        <f t="shared" si="4"/>
        <v>0</v>
      </c>
    </row>
    <row r="106" spans="1:13" s="23" customFormat="1" x14ac:dyDescent="0.25">
      <c r="A106" s="36" t="s">
        <v>21</v>
      </c>
      <c r="B106" s="31"/>
      <c r="C106" s="31"/>
      <c r="D106" s="32"/>
      <c r="E106" s="37">
        <f>E107</f>
        <v>1015800</v>
      </c>
      <c r="F106" s="37">
        <f>F107</f>
        <v>-53000</v>
      </c>
      <c r="G106" s="37">
        <f>G107</f>
        <v>0</v>
      </c>
      <c r="H106" s="37">
        <f t="shared" si="5"/>
        <v>962800</v>
      </c>
      <c r="I106" s="35">
        <f>I107</f>
        <v>132325</v>
      </c>
      <c r="J106" s="35"/>
      <c r="K106" s="37">
        <f t="shared" si="3"/>
        <v>1095125</v>
      </c>
      <c r="L106" s="35"/>
      <c r="M106" s="37">
        <f t="shared" si="4"/>
        <v>1095125</v>
      </c>
    </row>
    <row r="107" spans="1:13" s="23" customFormat="1" x14ac:dyDescent="0.25">
      <c r="A107" s="38" t="s">
        <v>22</v>
      </c>
      <c r="B107" s="24">
        <v>20</v>
      </c>
      <c r="C107" s="24">
        <v>55</v>
      </c>
      <c r="D107" s="24"/>
      <c r="E107" s="35">
        <v>1015800</v>
      </c>
      <c r="F107" s="35">
        <v>-53000</v>
      </c>
      <c r="G107" s="35"/>
      <c r="H107" s="35">
        <f t="shared" si="5"/>
        <v>962800</v>
      </c>
      <c r="I107" s="35">
        <v>132325</v>
      </c>
      <c r="J107" s="25"/>
      <c r="K107" s="35">
        <f t="shared" si="3"/>
        <v>1095125</v>
      </c>
      <c r="L107" s="25"/>
      <c r="M107" s="35">
        <f t="shared" si="4"/>
        <v>1095125</v>
      </c>
    </row>
    <row r="108" spans="1:13" s="23" customFormat="1" x14ac:dyDescent="0.25">
      <c r="A108" s="25"/>
      <c r="B108" s="24"/>
      <c r="C108" s="24"/>
      <c r="D108" s="25"/>
      <c r="E108" s="25"/>
      <c r="F108" s="25"/>
      <c r="G108" s="25"/>
      <c r="H108" s="25">
        <f t="shared" si="5"/>
        <v>0</v>
      </c>
      <c r="I108" s="37"/>
      <c r="J108" s="37"/>
      <c r="K108" s="25">
        <f t="shared" si="3"/>
        <v>0</v>
      </c>
      <c r="L108" s="37"/>
      <c r="M108" s="25">
        <f t="shared" si="4"/>
        <v>0</v>
      </c>
    </row>
    <row r="109" spans="1:13" s="23" customFormat="1" x14ac:dyDescent="0.25">
      <c r="A109" s="36" t="s">
        <v>16</v>
      </c>
      <c r="B109" s="24"/>
      <c r="C109" s="24"/>
      <c r="D109" s="39"/>
      <c r="E109" s="37">
        <f>E110</f>
        <v>290227</v>
      </c>
      <c r="F109" s="37">
        <f>F110</f>
        <v>0</v>
      </c>
      <c r="G109" s="37">
        <f>G110</f>
        <v>0</v>
      </c>
      <c r="H109" s="37">
        <f t="shared" si="5"/>
        <v>290227</v>
      </c>
      <c r="I109" s="35">
        <f>I110</f>
        <v>0</v>
      </c>
      <c r="J109" s="35"/>
      <c r="K109" s="37">
        <f t="shared" si="3"/>
        <v>290227</v>
      </c>
      <c r="L109" s="35"/>
      <c r="M109" s="37">
        <f t="shared" si="4"/>
        <v>290227</v>
      </c>
    </row>
    <row r="110" spans="1:13" s="23" customFormat="1" x14ac:dyDescent="0.25">
      <c r="A110" s="40" t="s">
        <v>28</v>
      </c>
      <c r="B110" s="24">
        <v>10</v>
      </c>
      <c r="C110" s="24">
        <v>601</v>
      </c>
      <c r="D110" s="39"/>
      <c r="E110" s="35">
        <v>290227</v>
      </c>
      <c r="F110" s="35"/>
      <c r="G110" s="35"/>
      <c r="H110" s="35">
        <f t="shared" si="5"/>
        <v>290227</v>
      </c>
      <c r="I110" s="25"/>
      <c r="J110" s="25"/>
      <c r="K110" s="35">
        <f t="shared" si="3"/>
        <v>290227</v>
      </c>
      <c r="L110" s="25"/>
      <c r="M110" s="35">
        <f t="shared" si="4"/>
        <v>290227</v>
      </c>
    </row>
    <row r="111" spans="1:13" s="23" customFormat="1" x14ac:dyDescent="0.25">
      <c r="A111" s="25"/>
      <c r="B111" s="24"/>
      <c r="C111" s="24"/>
      <c r="D111" s="25"/>
      <c r="E111" s="25"/>
      <c r="F111" s="25"/>
      <c r="G111" s="25"/>
      <c r="H111" s="25">
        <f t="shared" si="5"/>
        <v>0</v>
      </c>
      <c r="I111" s="37"/>
      <c r="J111" s="37"/>
      <c r="K111" s="25">
        <f t="shared" si="3"/>
        <v>0</v>
      </c>
      <c r="L111" s="37"/>
      <c r="M111" s="25">
        <f t="shared" si="4"/>
        <v>0</v>
      </c>
    </row>
    <row r="112" spans="1:13" s="23" customFormat="1" x14ac:dyDescent="0.25">
      <c r="A112" s="36" t="s">
        <v>25</v>
      </c>
      <c r="B112" s="31"/>
      <c r="C112" s="31"/>
      <c r="D112" s="32"/>
      <c r="E112" s="37">
        <f>E113+E114</f>
        <v>71174</v>
      </c>
      <c r="F112" s="37">
        <f>F113+F114</f>
        <v>-58167</v>
      </c>
      <c r="G112" s="37">
        <f>G113+G114</f>
        <v>15340</v>
      </c>
      <c r="H112" s="37">
        <f t="shared" si="5"/>
        <v>28347</v>
      </c>
      <c r="I112" s="35">
        <f>I113+I114</f>
        <v>0</v>
      </c>
      <c r="J112" s="35"/>
      <c r="K112" s="37">
        <f t="shared" si="3"/>
        <v>28347</v>
      </c>
      <c r="L112" s="37">
        <f>L113</f>
        <v>-15463</v>
      </c>
      <c r="M112" s="37">
        <f t="shared" si="4"/>
        <v>12884</v>
      </c>
    </row>
    <row r="113" spans="1:13" s="23" customFormat="1" x14ac:dyDescent="0.25">
      <c r="A113" s="38" t="s">
        <v>25</v>
      </c>
      <c r="B113" s="24">
        <v>20</v>
      </c>
      <c r="C113" s="24">
        <v>15</v>
      </c>
      <c r="D113" s="24" t="s">
        <v>27</v>
      </c>
      <c r="E113" s="35">
        <v>58290</v>
      </c>
      <c r="F113" s="35">
        <v>-58167</v>
      </c>
      <c r="G113" s="35">
        <v>15340</v>
      </c>
      <c r="H113" s="35">
        <f t="shared" si="5"/>
        <v>15463</v>
      </c>
      <c r="I113" s="35">
        <v>0</v>
      </c>
      <c r="J113" s="35"/>
      <c r="K113" s="35">
        <f t="shared" si="3"/>
        <v>15463</v>
      </c>
      <c r="L113" s="35">
        <v>-15463</v>
      </c>
      <c r="M113" s="35">
        <f t="shared" si="4"/>
        <v>0</v>
      </c>
    </row>
    <row r="114" spans="1:13" s="23" customFormat="1" x14ac:dyDescent="0.25">
      <c r="A114" s="40" t="s">
        <v>39</v>
      </c>
      <c r="B114" s="24">
        <v>10</v>
      </c>
      <c r="C114" s="24">
        <v>601002</v>
      </c>
      <c r="D114" s="24"/>
      <c r="E114" s="35">
        <v>12884</v>
      </c>
      <c r="F114" s="35"/>
      <c r="G114" s="35"/>
      <c r="H114" s="35">
        <f t="shared" si="5"/>
        <v>12884</v>
      </c>
      <c r="I114" s="37"/>
      <c r="J114" s="37"/>
      <c r="K114" s="35">
        <f t="shared" si="3"/>
        <v>12884</v>
      </c>
      <c r="L114" s="37"/>
      <c r="M114" s="35">
        <f t="shared" si="4"/>
        <v>12884</v>
      </c>
    </row>
    <row r="115" spans="1:13" x14ac:dyDescent="0.25">
      <c r="I115" s="25"/>
      <c r="J115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F2D41-1DB0-4984-B79F-CB523D369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B6289-BAE5-4AFD-BEB9-B3A3AFD24B24}">
  <ds:schemaRefs>
    <ds:schemaRef ds:uri="http://purl.org/dc/terms/"/>
    <ds:schemaRef ds:uri="548510c3-10e4-40d2-9e57-4ea0b9082f62"/>
    <ds:schemaRef ds:uri="http://www.w3.org/XML/1998/namespace"/>
    <ds:schemaRef ds:uri="http://purl.org/dc/dcmitype/"/>
    <ds:schemaRef ds:uri="http://purl.org/dc/elements/1.1/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4C3F79-DECE-47CF-9ACF-E22323E7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2021-12-21T12:45:54Z</dcterms:created>
  <dcterms:modified xsi:type="dcterms:W3CDTF">2025-11-18T12:24:44Z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